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64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D100" i="1"/>
  <c r="D98"/>
  <c r="D97"/>
  <c r="D103"/>
  <c r="D101"/>
  <c r="H14"/>
  <c r="H15"/>
  <c r="H10"/>
  <c r="H24"/>
  <c r="H25"/>
  <c r="H27"/>
  <c r="H19"/>
  <c r="H11"/>
  <c r="H12"/>
  <c r="H13"/>
  <c r="H16"/>
  <c r="H17"/>
  <c r="H18"/>
  <c r="H20"/>
  <c r="H21"/>
  <c r="H22"/>
  <c r="H23"/>
  <c r="H26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6"/>
  <c r="H67"/>
  <c r="H68"/>
  <c r="H69"/>
  <c r="H70"/>
  <c r="H71"/>
  <c r="H72"/>
  <c r="H73"/>
  <c r="H74"/>
  <c r="H75"/>
  <c r="H76"/>
  <c r="H88" s="1"/>
  <c r="H77"/>
  <c r="H78"/>
  <c r="H79"/>
  <c r="H80"/>
  <c r="H81"/>
  <c r="H82"/>
  <c r="H83"/>
  <c r="H84"/>
  <c r="H85"/>
  <c r="H86"/>
  <c r="H87"/>
  <c r="D76"/>
  <c r="D81"/>
  <c r="D44"/>
  <c r="D45"/>
  <c r="D46"/>
  <c r="D47"/>
  <c r="D48"/>
  <c r="D49"/>
  <c r="D43"/>
  <c r="D73"/>
  <c r="D67"/>
  <c r="H9"/>
  <c r="D93"/>
  <c r="D16"/>
  <c r="D23"/>
  <c r="D32"/>
  <c r="D87"/>
  <c r="D9"/>
  <c r="D71"/>
  <c r="D56" l="1"/>
  <c r="D30"/>
  <c r="D88" l="1"/>
  <c r="D99"/>
  <c r="D94"/>
  <c r="D95" s="1"/>
</calcChain>
</file>

<file path=xl/sharedStrings.xml><?xml version="1.0" encoding="utf-8"?>
<sst xmlns="http://schemas.openxmlformats.org/spreadsheetml/2006/main" count="124" uniqueCount="113">
  <si>
    <t>стоимость</t>
  </si>
  <si>
    <t>сумма</t>
  </si>
  <si>
    <t>к-во шт/м</t>
  </si>
  <si>
    <t>Материалы:</t>
  </si>
  <si>
    <t>Расходные материалы</t>
  </si>
  <si>
    <t>Итого по работам:</t>
  </si>
  <si>
    <t>Всего:</t>
  </si>
  <si>
    <t>Работы</t>
  </si>
  <si>
    <t>Итого по смете:</t>
  </si>
  <si>
    <t>Итого по материалам:</t>
  </si>
  <si>
    <t>Отделочные работы</t>
  </si>
  <si>
    <t>Дополнительные расходы</t>
  </si>
  <si>
    <t>Итого по дополнительным расходам:</t>
  </si>
  <si>
    <t>Мешки строительные</t>
  </si>
  <si>
    <t>Кисточка 50мм</t>
  </si>
  <si>
    <t>Итого по  работам:</t>
  </si>
  <si>
    <t>Составление сметы</t>
  </si>
  <si>
    <t>Замеры,визуализация,чертежи</t>
  </si>
  <si>
    <t>Итого :</t>
  </si>
  <si>
    <t xml:space="preserve">Устройство пола </t>
  </si>
  <si>
    <t>Устройство потолка(вата,гидробарьер-2сл,гкл)</t>
  </si>
  <si>
    <t>Устройство фальш стен с гкл</t>
  </si>
  <si>
    <t>Устройство откосов  с гкл</t>
  </si>
  <si>
    <t>Грунтовка,шпаклевка,покраска (стены,потолки,откосы)</t>
  </si>
  <si>
    <t>Установка щитка</t>
  </si>
  <si>
    <t>Подключение автоматов</t>
  </si>
  <si>
    <t>Установка подрозетников,розеток ,выключателей</t>
  </si>
  <si>
    <t>Укладка кабеля в гофре</t>
  </si>
  <si>
    <t>Установка светильников потолочных</t>
  </si>
  <si>
    <t>Укладка кабеля интернета (ФТП)</t>
  </si>
  <si>
    <t>Сборка интернет розеток</t>
  </si>
  <si>
    <t>Автомат 20А</t>
  </si>
  <si>
    <t>Автомат 25А</t>
  </si>
  <si>
    <t xml:space="preserve">Щиток встроенный в сборе на 5шт </t>
  </si>
  <si>
    <t>Гофра д-20мм</t>
  </si>
  <si>
    <t>Крепление для гофры</t>
  </si>
  <si>
    <t>Розетки с землей (бел)</t>
  </si>
  <si>
    <t>Кабель FTP</t>
  </si>
  <si>
    <t>Рамка на 5 розеток</t>
  </si>
  <si>
    <t>Выключатель двойной</t>
  </si>
  <si>
    <t>Розетка для интернета</t>
  </si>
  <si>
    <t>Светильник 600*600 Лэд 3000лм</t>
  </si>
  <si>
    <t>Грунтовка 10л кан</t>
  </si>
  <si>
    <t>Фюген фюллер 10 кг /меш</t>
  </si>
  <si>
    <t>Электрика в помещении :</t>
  </si>
  <si>
    <t>Серпянка для швов(флиз) 50м.п</t>
  </si>
  <si>
    <t>Мультифиниш кнауф 25кг/меш</t>
  </si>
  <si>
    <t>Шлифбумага 60,80,120</t>
  </si>
  <si>
    <t>Краска белая (дюфа) ведро 5л</t>
  </si>
  <si>
    <t>Краска белая (дюфа) ведро 10л</t>
  </si>
  <si>
    <t>Краситель в цвет флакон 100мл</t>
  </si>
  <si>
    <t>Валик комплект</t>
  </si>
  <si>
    <t>Ведро строительное 20л</t>
  </si>
  <si>
    <t>Гкл 1200*2500*12,5 лист 3 м2</t>
  </si>
  <si>
    <t>Перлфикс меш</t>
  </si>
  <si>
    <t>Гкл 1200*2500*12,5 лист  3 м2</t>
  </si>
  <si>
    <t>Саморез 3,5*25мм уп/500шт метал</t>
  </si>
  <si>
    <t>Саморез ТЕХ 9,5 мм 100шт</t>
  </si>
  <si>
    <t>Профиль уд-27/50 3000мм</t>
  </si>
  <si>
    <t>Профиль сд-60/50 3000мм</t>
  </si>
  <si>
    <t>Гкл 1200*3000*12,5 мм</t>
  </si>
  <si>
    <t>Саморез Тех 9,5 100шт</t>
  </si>
  <si>
    <t>осб-3 10мм кроно 1250*2500мм</t>
  </si>
  <si>
    <t>Рейка дер 50*50*3000мм</t>
  </si>
  <si>
    <t>Рейка дер 50*40*3000мм</t>
  </si>
  <si>
    <t>Дюбель 8*80мм 100шт/уп</t>
  </si>
  <si>
    <t>Скоба для степлера 1000шт/уп</t>
  </si>
  <si>
    <t xml:space="preserve">Сметный расчет </t>
  </si>
  <si>
    <t xml:space="preserve">Устройство фасада </t>
  </si>
  <si>
    <t>Покраска лобовой доски,подшивы</t>
  </si>
  <si>
    <t>Изготовление оконных проемов</t>
  </si>
  <si>
    <t>Расширение дверного проема,демонтаж двери,монтаж двери</t>
  </si>
  <si>
    <t>Изготовление и монтаж решеток с покраской</t>
  </si>
  <si>
    <t>Круг отрезной по кирпичу д-125</t>
  </si>
  <si>
    <t>Краска эмаль 1л</t>
  </si>
  <si>
    <t>Кисточка 15 см</t>
  </si>
  <si>
    <t>Кисточка 5 см</t>
  </si>
  <si>
    <t>Лента малярная 50мм</t>
  </si>
  <si>
    <t>Дверь комплект 2000*800</t>
  </si>
  <si>
    <t>Пена монтажная под пистолет</t>
  </si>
  <si>
    <t>Окно пвх 1100*1000</t>
  </si>
  <si>
    <t xml:space="preserve">Отлив 1100*100 бел </t>
  </si>
  <si>
    <t>Подоконник белый 1100*150мм</t>
  </si>
  <si>
    <t>Заглушка лев/прав для подоконника</t>
  </si>
  <si>
    <t>Квадрат 10*10 *1000мм м/п</t>
  </si>
  <si>
    <t>Уголок 25*25*3мм *1000мм</t>
  </si>
  <si>
    <t>Анкер 240*12</t>
  </si>
  <si>
    <t>Грунт краска гф-21 1литр</t>
  </si>
  <si>
    <t>Краска черн 1л</t>
  </si>
  <si>
    <t xml:space="preserve">Установка оконных блоков </t>
  </si>
  <si>
    <t>Пенопласт 50*500*1000мм (25плот)</t>
  </si>
  <si>
    <t>Лезвие 18мм уп/10шт</t>
  </si>
  <si>
    <t>Зонтик гриб 100мм</t>
  </si>
  <si>
    <t>Угол пер.фасадный с сеткой 2500мм</t>
  </si>
  <si>
    <t>Пенопласт 20*500*1000мм (25плот)</t>
  </si>
  <si>
    <t>Фактура мешковая Макен 18кг</t>
  </si>
  <si>
    <t>Краска фасад бел Макен 24кг</t>
  </si>
  <si>
    <t>Шлифбумага 60 м.п</t>
  </si>
  <si>
    <t>Скидка по работам</t>
  </si>
  <si>
    <t>Клейова шпаклювальна суміш BauContact, Baumit, 25 кг</t>
  </si>
  <si>
    <t>Сітка фасадна, 5*5 мм, 145 г/м2, 50 м</t>
  </si>
  <si>
    <t>Вата 100мм базальт</t>
  </si>
  <si>
    <t>Скоба ес-125</t>
  </si>
  <si>
    <t>Гидробарьер пленка 75м2 экстра</t>
  </si>
  <si>
    <t>Саморез 3,5*25мм уп/1000шт</t>
  </si>
  <si>
    <t>Саморез 3,5*35 дерево 1000шт/уп</t>
  </si>
  <si>
    <t>Дюбель 6,*40 100шт</t>
  </si>
  <si>
    <t>Кварц грунт ст- 10л</t>
  </si>
  <si>
    <t>Автомат 16А ибк</t>
  </si>
  <si>
    <t>Кабель 3*1,5 гост одесса</t>
  </si>
  <si>
    <t>Кабель 3*2,5 гост одесса</t>
  </si>
  <si>
    <t>Утеплитель 100мм урса лайт 18</t>
  </si>
  <si>
    <t>Доставка :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</si>
</sst>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b/>
      <i/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u/>
      <sz val="12"/>
      <color indexed="8"/>
      <name val="Calibri"/>
      <family val="2"/>
      <charset val="204"/>
    </font>
    <font>
      <sz val="8"/>
      <name val="Calibri"/>
      <family val="2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i/>
      <sz val="12"/>
      <color indexed="8"/>
      <name val="Calibri"/>
      <family val="2"/>
      <charset val="204"/>
    </font>
    <font>
      <sz val="11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0" fontId="2" fillId="0" borderId="0" xfId="0" applyFont="1"/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2" fontId="0" fillId="0" borderId="0" xfId="0" applyNumberForma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2" borderId="1" xfId="0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2" fillId="2" borderId="1" xfId="0" applyFont="1" applyFill="1" applyBorder="1"/>
    <xf numFmtId="0" fontId="3" fillId="0" borderId="1" xfId="0" applyFont="1" applyBorder="1"/>
    <xf numFmtId="0" fontId="3" fillId="2" borderId="1" xfId="0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2" fontId="4" fillId="2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0" fontId="3" fillId="0" borderId="0" xfId="0" applyFont="1" applyFill="1" applyBorder="1"/>
    <xf numFmtId="0" fontId="2" fillId="0" borderId="0" xfId="0" applyFont="1" applyAlignment="1">
      <alignment horizontal="center"/>
    </xf>
    <xf numFmtId="0" fontId="1" fillId="2" borderId="1" xfId="0" applyFont="1" applyFill="1" applyBorder="1"/>
    <xf numFmtId="0" fontId="1" fillId="2" borderId="2" xfId="0" applyFont="1" applyFill="1" applyBorder="1"/>
    <xf numFmtId="0" fontId="1" fillId="2" borderId="1" xfId="0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3" fillId="2" borderId="3" xfId="0" applyNumberFormat="1" applyFont="1" applyFill="1" applyBorder="1" applyAlignment="1">
      <alignment horizontal="right"/>
    </xf>
    <xf numFmtId="2" fontId="3" fillId="2" borderId="4" xfId="0" applyNumberFormat="1" applyFont="1" applyFill="1" applyBorder="1" applyAlignment="1">
      <alignment horizontal="right"/>
    </xf>
    <xf numFmtId="0" fontId="3" fillId="0" borderId="0" xfId="0" applyFont="1" applyBorder="1" applyAlignment="1">
      <alignment horizontal="right"/>
    </xf>
    <xf numFmtId="2" fontId="2" fillId="0" borderId="0" xfId="0" applyNumberFormat="1" applyFont="1" applyAlignment="1">
      <alignment horizontal="center"/>
    </xf>
    <xf numFmtId="2" fontId="0" fillId="0" borderId="0" xfId="0" applyNumberFormat="1"/>
    <xf numFmtId="2" fontId="3" fillId="0" borderId="0" xfId="0" applyNumberFormat="1" applyFont="1" applyBorder="1" applyAlignment="1">
      <alignment horizontal="center"/>
    </xf>
    <xf numFmtId="0" fontId="1" fillId="0" borderId="1" xfId="0" applyFont="1" applyBorder="1" applyAlignment="1"/>
    <xf numFmtId="0" fontId="0" fillId="2" borderId="1" xfId="0" applyFill="1" applyBorder="1" applyAlignment="1"/>
    <xf numFmtId="2" fontId="3" fillId="2" borderId="5" xfId="0" applyNumberFormat="1" applyFont="1" applyFill="1" applyBorder="1" applyAlignment="1">
      <alignment horizontal="right"/>
    </xf>
    <xf numFmtId="0" fontId="1" fillId="3" borderId="1" xfId="0" applyFont="1" applyFill="1" applyBorder="1" applyAlignment="1"/>
    <xf numFmtId="0" fontId="0" fillId="3" borderId="1" xfId="0" applyFill="1" applyBorder="1" applyAlignment="1">
      <alignment horizontal="center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center"/>
    </xf>
    <xf numFmtId="2" fontId="0" fillId="3" borderId="1" xfId="0" applyNumberFormat="1" applyFill="1" applyBorder="1" applyAlignment="1">
      <alignment horizontal="center"/>
    </xf>
    <xf numFmtId="2" fontId="4" fillId="3" borderId="1" xfId="0" applyNumberFormat="1" applyFont="1" applyFill="1" applyBorder="1" applyAlignment="1">
      <alignment horizontal="center"/>
    </xf>
    <xf numFmtId="2" fontId="1" fillId="3" borderId="1" xfId="0" applyNumberFormat="1" applyFont="1" applyFill="1" applyBorder="1" applyAlignment="1">
      <alignment horizontal="center"/>
    </xf>
    <xf numFmtId="2" fontId="3" fillId="3" borderId="1" xfId="0" applyNumberFormat="1" applyFont="1" applyFill="1" applyBorder="1" applyAlignment="1">
      <alignment horizontal="center"/>
    </xf>
    <xf numFmtId="9" fontId="1" fillId="3" borderId="1" xfId="0" applyNumberFormat="1" applyFont="1" applyFill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0" fillId="3" borderId="1" xfId="0" applyFill="1" applyBorder="1" applyAlignment="1"/>
    <xf numFmtId="0" fontId="4" fillId="3" borderId="1" xfId="0" applyFont="1" applyFill="1" applyBorder="1" applyAlignment="1">
      <alignment horizontal="center"/>
    </xf>
    <xf numFmtId="0" fontId="1" fillId="4" borderId="1" xfId="0" applyFont="1" applyFill="1" applyBorder="1" applyAlignment="1"/>
    <xf numFmtId="0" fontId="0" fillId="4" borderId="1" xfId="0" applyFill="1" applyBorder="1" applyAlignment="1">
      <alignment horizontal="center"/>
    </xf>
    <xf numFmtId="0" fontId="1" fillId="4" borderId="1" xfId="0" applyFont="1" applyFill="1" applyBorder="1"/>
    <xf numFmtId="2" fontId="0" fillId="4" borderId="1" xfId="0" applyNumberFormat="1" applyFill="1" applyBorder="1" applyAlignment="1">
      <alignment horizontal="center"/>
    </xf>
    <xf numFmtId="2" fontId="4" fillId="4" borderId="1" xfId="0" applyNumberFormat="1" applyFont="1" applyFill="1" applyBorder="1" applyAlignment="1">
      <alignment horizontal="center"/>
    </xf>
    <xf numFmtId="2" fontId="1" fillId="4" borderId="1" xfId="0" applyNumberFormat="1" applyFont="1" applyFill="1" applyBorder="1" applyAlignment="1">
      <alignment horizontal="center"/>
    </xf>
    <xf numFmtId="2" fontId="5" fillId="3" borderId="0" xfId="0" applyNumberFormat="1" applyFont="1" applyFill="1" applyAlignment="1">
      <alignment horizontal="center"/>
    </xf>
    <xf numFmtId="0" fontId="2" fillId="0" borderId="0" xfId="0" applyFont="1" applyAlignment="1">
      <alignment horizontal="center"/>
    </xf>
    <xf numFmtId="2" fontId="3" fillId="2" borderId="3" xfId="0" applyNumberFormat="1" applyFont="1" applyFill="1" applyBorder="1" applyAlignment="1">
      <alignment horizontal="right"/>
    </xf>
    <xf numFmtId="2" fontId="3" fillId="2" borderId="4" xfId="0" applyNumberFormat="1" applyFont="1" applyFill="1" applyBorder="1" applyAlignment="1">
      <alignment horizontal="right"/>
    </xf>
    <xf numFmtId="2" fontId="3" fillId="2" borderId="5" xfId="0" applyNumberFormat="1" applyFont="1" applyFill="1" applyBorder="1" applyAlignment="1">
      <alignment horizontal="right"/>
    </xf>
    <xf numFmtId="0" fontId="2" fillId="0" borderId="0" xfId="0" applyFont="1" applyAlignment="1">
      <alignment horizontal="center"/>
    </xf>
    <xf numFmtId="0" fontId="7" fillId="0" borderId="3" xfId="0" applyFont="1" applyBorder="1" applyAlignment="1">
      <alignment horizontal="right"/>
    </xf>
    <xf numFmtId="0" fontId="7" fillId="0" borderId="4" xfId="0" applyFont="1" applyBorder="1" applyAlignment="1">
      <alignment horizontal="right"/>
    </xf>
    <xf numFmtId="0" fontId="7" fillId="0" borderId="5" xfId="0" applyFont="1" applyBorder="1" applyAlignment="1">
      <alignment horizontal="right"/>
    </xf>
    <xf numFmtId="0" fontId="8" fillId="0" borderId="1" xfId="0" applyFont="1" applyBorder="1" applyAlignment="1">
      <alignment horizontal="center"/>
    </xf>
    <xf numFmtId="2" fontId="7" fillId="0" borderId="3" xfId="0" applyNumberFormat="1" applyFont="1" applyBorder="1" applyAlignment="1">
      <alignment horizontal="right"/>
    </xf>
    <xf numFmtId="2" fontId="7" fillId="0" borderId="4" xfId="0" applyNumberFormat="1" applyFont="1" applyBorder="1" applyAlignment="1">
      <alignment horizontal="right"/>
    </xf>
    <xf numFmtId="2" fontId="7" fillId="0" borderId="5" xfId="0" applyNumberFormat="1" applyFont="1" applyBorder="1" applyAlignment="1">
      <alignment horizontal="right"/>
    </xf>
    <xf numFmtId="0" fontId="1" fillId="4" borderId="1" xfId="0" applyFont="1" applyFill="1" applyBorder="1" applyAlignment="1">
      <alignment horizontal="center"/>
    </xf>
    <xf numFmtId="0" fontId="3" fillId="3" borderId="1" xfId="0" applyFont="1" applyFill="1" applyBorder="1"/>
    <xf numFmtId="0" fontId="3" fillId="3" borderId="1" xfId="0" applyFont="1" applyFill="1" applyBorder="1" applyAlignment="1">
      <alignment wrapText="1"/>
    </xf>
    <xf numFmtId="0" fontId="8" fillId="3" borderId="1" xfId="0" applyFont="1" applyFill="1" applyBorder="1" applyAlignment="1"/>
    <xf numFmtId="0" fontId="8" fillId="2" borderId="1" xfId="0" applyFont="1" applyFill="1" applyBorder="1" applyAlignment="1"/>
    <xf numFmtId="0" fontId="10" fillId="0" borderId="0" xfId="0" applyFont="1" applyAlignment="1">
      <alignment wrapText="1"/>
    </xf>
    <xf numFmtId="2" fontId="7" fillId="3" borderId="1" xfId="0" applyNumberFormat="1" applyFont="1" applyFill="1" applyBorder="1" applyAlignment="1">
      <alignment horizontal="center"/>
    </xf>
    <xf numFmtId="2" fontId="7" fillId="2" borderId="1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4:K112"/>
  <sheetViews>
    <sheetView tabSelected="1" topLeftCell="A70" workbookViewId="0">
      <selection activeCell="E100" sqref="E100"/>
    </sheetView>
  </sheetViews>
  <sheetFormatPr defaultRowHeight="15"/>
  <cols>
    <col min="1" max="1" width="47.140625" customWidth="1"/>
    <col min="2" max="2" width="12.5703125" style="1" customWidth="1"/>
    <col min="3" max="3" width="10.5703125" style="2" customWidth="1"/>
    <col min="4" max="4" width="14" customWidth="1"/>
    <col min="5" max="5" width="36" customWidth="1"/>
    <col min="6" max="6" width="11.5703125" style="1" customWidth="1"/>
    <col min="7" max="7" width="10.85546875" style="2" customWidth="1"/>
    <col min="8" max="8" width="11.5703125" style="34" bestFit="1" customWidth="1"/>
    <col min="9" max="9" width="32.42578125" customWidth="1"/>
  </cols>
  <sheetData>
    <row r="4" spans="1:11">
      <c r="A4" s="62" t="s">
        <v>67</v>
      </c>
      <c r="B4" s="62"/>
      <c r="C4" s="62"/>
      <c r="D4" s="62"/>
      <c r="E4" s="62"/>
      <c r="F4" s="62"/>
      <c r="G4" s="62"/>
      <c r="H4" s="62"/>
      <c r="I4" s="3"/>
      <c r="J4" s="1"/>
      <c r="K4" s="2"/>
    </row>
    <row r="5" spans="1:11">
      <c r="A5" s="23"/>
      <c r="B5" s="23"/>
      <c r="C5" s="23"/>
      <c r="D5" s="23"/>
      <c r="E5" s="23"/>
      <c r="F5" s="23"/>
      <c r="G5" s="23"/>
      <c r="H5" s="33"/>
      <c r="I5" s="3"/>
      <c r="J5" s="1"/>
      <c r="K5" s="2"/>
    </row>
    <row r="6" spans="1:11">
      <c r="A6" s="58"/>
      <c r="B6" s="58"/>
      <c r="C6" s="58"/>
      <c r="D6" s="58"/>
      <c r="E6" s="58"/>
      <c r="F6" s="58"/>
      <c r="G6" s="58"/>
      <c r="H6" s="33"/>
      <c r="I6" s="3"/>
      <c r="J6" s="1"/>
      <c r="K6" s="2"/>
    </row>
    <row r="7" spans="1:11">
      <c r="A7" s="66" t="s">
        <v>10</v>
      </c>
      <c r="B7" s="66"/>
      <c r="C7" s="66"/>
      <c r="D7" s="66"/>
      <c r="E7" s="66"/>
      <c r="F7" s="66"/>
      <c r="G7" s="66"/>
      <c r="H7" s="66"/>
    </row>
    <row r="8" spans="1:11">
      <c r="A8" s="13" t="s">
        <v>7</v>
      </c>
      <c r="B8" s="15" t="s">
        <v>2</v>
      </c>
      <c r="C8" s="16"/>
      <c r="D8" s="15"/>
      <c r="E8" s="9" t="s">
        <v>3</v>
      </c>
      <c r="F8" s="17" t="s">
        <v>2</v>
      </c>
      <c r="G8" s="12" t="s">
        <v>0</v>
      </c>
      <c r="H8" s="12" t="s">
        <v>1</v>
      </c>
    </row>
    <row r="9" spans="1:11">
      <c r="A9" s="71" t="s">
        <v>19</v>
      </c>
      <c r="B9" s="42">
        <v>15</v>
      </c>
      <c r="C9" s="45">
        <v>80</v>
      </c>
      <c r="D9" s="44">
        <f>B9*C9</f>
        <v>1200</v>
      </c>
      <c r="E9" s="39" t="s">
        <v>62</v>
      </c>
      <c r="F9" s="42">
        <v>5</v>
      </c>
      <c r="G9" s="45">
        <v>160</v>
      </c>
      <c r="H9" s="45">
        <f t="shared" ref="H9:H81" si="0">F9*G9</f>
        <v>800</v>
      </c>
    </row>
    <row r="10" spans="1:11">
      <c r="A10" s="24"/>
      <c r="B10" s="26"/>
      <c r="C10" s="27"/>
      <c r="D10" s="19"/>
      <c r="E10" s="36" t="s">
        <v>63</v>
      </c>
      <c r="F10" s="28">
        <v>7</v>
      </c>
      <c r="G10" s="29">
        <v>19</v>
      </c>
      <c r="H10" s="56">
        <f t="shared" si="0"/>
        <v>133</v>
      </c>
    </row>
    <row r="11" spans="1:11">
      <c r="A11" s="24"/>
      <c r="B11" s="26"/>
      <c r="C11" s="27"/>
      <c r="D11" s="19"/>
      <c r="E11" s="36" t="s">
        <v>64</v>
      </c>
      <c r="F11" s="28">
        <v>7</v>
      </c>
      <c r="G11" s="29">
        <v>18</v>
      </c>
      <c r="H11" s="56">
        <f t="shared" si="0"/>
        <v>126</v>
      </c>
    </row>
    <row r="12" spans="1:11">
      <c r="A12" s="24"/>
      <c r="B12" s="26"/>
      <c r="C12" s="27"/>
      <c r="D12" s="19"/>
      <c r="E12" s="36" t="s">
        <v>105</v>
      </c>
      <c r="F12" s="28">
        <v>1</v>
      </c>
      <c r="G12" s="29">
        <v>86.08</v>
      </c>
      <c r="H12" s="56">
        <f t="shared" si="0"/>
        <v>86.08</v>
      </c>
    </row>
    <row r="13" spans="1:11">
      <c r="A13" s="24"/>
      <c r="B13" s="26"/>
      <c r="C13" s="27"/>
      <c r="D13" s="19"/>
      <c r="E13" s="36" t="s">
        <v>65</v>
      </c>
      <c r="F13" s="28">
        <v>100</v>
      </c>
      <c r="G13" s="29">
        <v>0.68</v>
      </c>
      <c r="H13" s="56">
        <f t="shared" si="0"/>
        <v>68</v>
      </c>
    </row>
    <row r="14" spans="1:11">
      <c r="A14" s="24"/>
      <c r="B14" s="18"/>
      <c r="C14" s="19"/>
      <c r="D14" s="19"/>
      <c r="E14" s="36" t="s">
        <v>111</v>
      </c>
      <c r="F14" s="28">
        <v>1</v>
      </c>
      <c r="G14" s="29">
        <v>248</v>
      </c>
      <c r="H14" s="56">
        <f t="shared" si="0"/>
        <v>248</v>
      </c>
    </row>
    <row r="15" spans="1:11">
      <c r="A15" s="25"/>
      <c r="B15" s="18"/>
      <c r="C15" s="19"/>
      <c r="D15" s="19"/>
      <c r="E15" s="36" t="s">
        <v>66</v>
      </c>
      <c r="F15" s="28">
        <v>1</v>
      </c>
      <c r="G15" s="29">
        <v>24</v>
      </c>
      <c r="H15" s="56">
        <f t="shared" si="0"/>
        <v>24</v>
      </c>
    </row>
    <row r="16" spans="1:11">
      <c r="A16" s="71" t="s">
        <v>20</v>
      </c>
      <c r="B16" s="40">
        <v>15</v>
      </c>
      <c r="C16" s="43">
        <v>85</v>
      </c>
      <c r="D16" s="44">
        <f t="shared" ref="D16:D87" si="1">B16*C16</f>
        <v>1275</v>
      </c>
      <c r="E16" s="49" t="s">
        <v>60</v>
      </c>
      <c r="F16" s="40">
        <v>5</v>
      </c>
      <c r="G16" s="43">
        <v>98.5</v>
      </c>
      <c r="H16" s="45">
        <f t="shared" si="0"/>
        <v>492.5</v>
      </c>
    </row>
    <row r="17" spans="1:8">
      <c r="A17" s="24"/>
      <c r="B17" s="10"/>
      <c r="C17" s="11"/>
      <c r="D17" s="19"/>
      <c r="E17" s="37" t="s">
        <v>61</v>
      </c>
      <c r="F17" s="10">
        <v>1</v>
      </c>
      <c r="G17" s="11">
        <v>23</v>
      </c>
      <c r="H17" s="56">
        <f t="shared" si="0"/>
        <v>23</v>
      </c>
    </row>
    <row r="18" spans="1:8">
      <c r="A18" s="24"/>
      <c r="B18" s="10"/>
      <c r="C18" s="11"/>
      <c r="D18" s="19"/>
      <c r="E18" s="37" t="s">
        <v>104</v>
      </c>
      <c r="F18" s="10">
        <v>1</v>
      </c>
      <c r="G18" s="11">
        <v>65.010000000000005</v>
      </c>
      <c r="H18" s="56">
        <f t="shared" si="0"/>
        <v>65.010000000000005</v>
      </c>
    </row>
    <row r="19" spans="1:8">
      <c r="A19" s="24"/>
      <c r="B19" s="10"/>
      <c r="C19" s="11"/>
      <c r="D19" s="19"/>
      <c r="E19" s="37" t="s">
        <v>103</v>
      </c>
      <c r="F19" s="10">
        <v>1</v>
      </c>
      <c r="G19" s="29">
        <v>291</v>
      </c>
      <c r="H19" s="56">
        <f t="shared" ref="H19" si="2">F19*G19</f>
        <v>291</v>
      </c>
    </row>
    <row r="20" spans="1:8">
      <c r="A20" s="24"/>
      <c r="B20" s="10"/>
      <c r="C20" s="11"/>
      <c r="D20" s="19"/>
      <c r="E20" s="37" t="s">
        <v>101</v>
      </c>
      <c r="F20" s="10">
        <v>15</v>
      </c>
      <c r="G20" s="11">
        <v>42</v>
      </c>
      <c r="H20" s="56">
        <f t="shared" si="0"/>
        <v>630</v>
      </c>
    </row>
    <row r="21" spans="1:8">
      <c r="A21" s="24"/>
      <c r="B21" s="10"/>
      <c r="C21" s="11"/>
      <c r="D21" s="19"/>
      <c r="E21" s="36" t="s">
        <v>58</v>
      </c>
      <c r="F21" s="10">
        <v>6</v>
      </c>
      <c r="G21" s="11">
        <v>19.03</v>
      </c>
      <c r="H21" s="56">
        <f t="shared" si="0"/>
        <v>114.18</v>
      </c>
    </row>
    <row r="22" spans="1:8">
      <c r="A22" s="24"/>
      <c r="B22" s="10"/>
      <c r="C22" s="11"/>
      <c r="D22" s="19"/>
      <c r="E22" s="36" t="s">
        <v>59</v>
      </c>
      <c r="F22" s="10">
        <v>12</v>
      </c>
      <c r="G22" s="11">
        <v>31.58</v>
      </c>
      <c r="H22" s="56">
        <f t="shared" si="0"/>
        <v>378.96</v>
      </c>
    </row>
    <row r="23" spans="1:8">
      <c r="A23" s="71" t="s">
        <v>21</v>
      </c>
      <c r="B23" s="40">
        <v>33</v>
      </c>
      <c r="C23" s="43">
        <v>85</v>
      </c>
      <c r="D23" s="44">
        <f t="shared" si="1"/>
        <v>2805</v>
      </c>
      <c r="E23" s="39" t="s">
        <v>55</v>
      </c>
      <c r="F23" s="50">
        <v>11</v>
      </c>
      <c r="G23" s="44">
        <v>82.07</v>
      </c>
      <c r="H23" s="45">
        <f t="shared" si="0"/>
        <v>902.77</v>
      </c>
    </row>
    <row r="24" spans="1:8">
      <c r="A24" s="24"/>
      <c r="B24" s="10"/>
      <c r="C24" s="11"/>
      <c r="D24" s="19"/>
      <c r="E24" s="36" t="s">
        <v>56</v>
      </c>
      <c r="F24" s="20">
        <v>1</v>
      </c>
      <c r="G24" s="21">
        <v>23</v>
      </c>
      <c r="H24" s="56">
        <f t="shared" si="0"/>
        <v>23</v>
      </c>
    </row>
    <row r="25" spans="1:8">
      <c r="A25" s="24"/>
      <c r="B25" s="10"/>
      <c r="C25" s="11"/>
      <c r="D25" s="19"/>
      <c r="E25" s="36" t="s">
        <v>57</v>
      </c>
      <c r="F25" s="20">
        <v>2</v>
      </c>
      <c r="G25" s="21">
        <v>68</v>
      </c>
      <c r="H25" s="56">
        <f t="shared" si="0"/>
        <v>136</v>
      </c>
    </row>
    <row r="26" spans="1:8">
      <c r="A26" s="24"/>
      <c r="B26" s="10"/>
      <c r="C26" s="11"/>
      <c r="D26" s="19"/>
      <c r="E26" s="36" t="s">
        <v>102</v>
      </c>
      <c r="F26" s="20">
        <v>80</v>
      </c>
      <c r="G26" s="21">
        <v>1.25</v>
      </c>
      <c r="H26" s="56">
        <f t="shared" si="0"/>
        <v>100</v>
      </c>
    </row>
    <row r="27" spans="1:8">
      <c r="A27" s="24"/>
      <c r="B27" s="10"/>
      <c r="C27" s="11"/>
      <c r="D27" s="19"/>
      <c r="E27" s="36" t="s">
        <v>106</v>
      </c>
      <c r="F27" s="20">
        <v>1</v>
      </c>
      <c r="G27" s="21">
        <v>16</v>
      </c>
      <c r="H27" s="56">
        <f t="shared" si="0"/>
        <v>16</v>
      </c>
    </row>
    <row r="28" spans="1:8">
      <c r="A28" s="24"/>
      <c r="B28" s="10"/>
      <c r="C28" s="11"/>
      <c r="D28" s="19"/>
      <c r="E28" s="36" t="s">
        <v>58</v>
      </c>
      <c r="F28" s="20">
        <v>7</v>
      </c>
      <c r="G28" s="21">
        <v>19.03</v>
      </c>
      <c r="H28" s="56">
        <f t="shared" si="0"/>
        <v>133.21</v>
      </c>
    </row>
    <row r="29" spans="1:8">
      <c r="A29" s="24"/>
      <c r="B29" s="10"/>
      <c r="C29" s="11"/>
      <c r="D29" s="19"/>
      <c r="E29" s="36" t="s">
        <v>59</v>
      </c>
      <c r="F29" s="20">
        <v>24</v>
      </c>
      <c r="G29" s="21">
        <v>31.58</v>
      </c>
      <c r="H29" s="56">
        <f t="shared" si="0"/>
        <v>757.92</v>
      </c>
    </row>
    <row r="30" spans="1:8">
      <c r="A30" s="71" t="s">
        <v>22</v>
      </c>
      <c r="B30" s="40">
        <v>22.5</v>
      </c>
      <c r="C30" s="43">
        <v>70</v>
      </c>
      <c r="D30" s="44">
        <f t="shared" si="1"/>
        <v>1575</v>
      </c>
      <c r="E30" s="39" t="s">
        <v>53</v>
      </c>
      <c r="F30" s="50">
        <v>2</v>
      </c>
      <c r="G30" s="44">
        <v>82.07</v>
      </c>
      <c r="H30" s="45">
        <f t="shared" si="0"/>
        <v>164.14</v>
      </c>
    </row>
    <row r="31" spans="1:8">
      <c r="A31" s="24"/>
      <c r="B31" s="10"/>
      <c r="C31" s="11"/>
      <c r="D31" s="19"/>
      <c r="E31" s="36" t="s">
        <v>54</v>
      </c>
      <c r="F31" s="20">
        <v>1</v>
      </c>
      <c r="G31" s="21">
        <v>90</v>
      </c>
      <c r="H31" s="56">
        <f t="shared" si="0"/>
        <v>90</v>
      </c>
    </row>
    <row r="32" spans="1:8" ht="30">
      <c r="A32" s="72" t="s">
        <v>23</v>
      </c>
      <c r="B32" s="40">
        <v>70.5</v>
      </c>
      <c r="C32" s="43">
        <v>75</v>
      </c>
      <c r="D32" s="44">
        <f t="shared" si="1"/>
        <v>5287.5</v>
      </c>
      <c r="E32" s="49" t="s">
        <v>42</v>
      </c>
      <c r="F32" s="40">
        <v>1</v>
      </c>
      <c r="G32" s="43">
        <v>85</v>
      </c>
      <c r="H32" s="45">
        <f t="shared" si="0"/>
        <v>85</v>
      </c>
    </row>
    <row r="33" spans="1:8">
      <c r="A33" s="24"/>
      <c r="B33" s="4"/>
      <c r="C33" s="5"/>
      <c r="D33" s="19"/>
      <c r="E33" s="37" t="s">
        <v>43</v>
      </c>
      <c r="F33" s="10">
        <v>1</v>
      </c>
      <c r="G33" s="11">
        <v>74</v>
      </c>
      <c r="H33" s="56">
        <f t="shared" si="0"/>
        <v>74</v>
      </c>
    </row>
    <row r="34" spans="1:8">
      <c r="A34" s="24"/>
      <c r="B34" s="10"/>
      <c r="C34" s="11"/>
      <c r="D34" s="19"/>
      <c r="E34" s="36" t="s">
        <v>45</v>
      </c>
      <c r="F34" s="10">
        <v>1</v>
      </c>
      <c r="G34" s="11">
        <v>49</v>
      </c>
      <c r="H34" s="56">
        <f t="shared" si="0"/>
        <v>49</v>
      </c>
    </row>
    <row r="35" spans="1:8">
      <c r="A35" s="24"/>
      <c r="B35" s="10"/>
      <c r="C35" s="11"/>
      <c r="D35" s="19"/>
      <c r="E35" s="36" t="s">
        <v>46</v>
      </c>
      <c r="F35" s="10">
        <v>2</v>
      </c>
      <c r="G35" s="11">
        <v>180</v>
      </c>
      <c r="H35" s="56">
        <f t="shared" si="0"/>
        <v>360</v>
      </c>
    </row>
    <row r="36" spans="1:8">
      <c r="A36" s="24"/>
      <c r="B36" s="10"/>
      <c r="C36" s="11"/>
      <c r="D36" s="19"/>
      <c r="E36" s="36" t="s">
        <v>47</v>
      </c>
      <c r="F36" s="10">
        <v>10</v>
      </c>
      <c r="G36" s="11">
        <v>8</v>
      </c>
      <c r="H36" s="56">
        <f t="shared" si="0"/>
        <v>80</v>
      </c>
    </row>
    <row r="37" spans="1:8">
      <c r="A37" s="24"/>
      <c r="B37" s="10"/>
      <c r="C37" s="11"/>
      <c r="D37" s="19"/>
      <c r="E37" s="36" t="s">
        <v>48</v>
      </c>
      <c r="F37" s="10">
        <v>1</v>
      </c>
      <c r="G37" s="11">
        <v>240</v>
      </c>
      <c r="H37" s="56">
        <f t="shared" si="0"/>
        <v>240</v>
      </c>
    </row>
    <row r="38" spans="1:8">
      <c r="A38" s="24"/>
      <c r="B38" s="10"/>
      <c r="C38" s="11"/>
      <c r="D38" s="19"/>
      <c r="E38" s="36" t="s">
        <v>50</v>
      </c>
      <c r="F38" s="10">
        <v>1</v>
      </c>
      <c r="G38" s="11">
        <v>20</v>
      </c>
      <c r="H38" s="56">
        <f t="shared" si="0"/>
        <v>20</v>
      </c>
    </row>
    <row r="39" spans="1:8">
      <c r="A39" s="24"/>
      <c r="B39" s="10"/>
      <c r="C39" s="11"/>
      <c r="D39" s="19"/>
      <c r="E39" s="36" t="s">
        <v>51</v>
      </c>
      <c r="F39" s="10">
        <v>2</v>
      </c>
      <c r="G39" s="11">
        <v>80</v>
      </c>
      <c r="H39" s="56">
        <f t="shared" si="0"/>
        <v>160</v>
      </c>
    </row>
    <row r="40" spans="1:8">
      <c r="A40" s="24"/>
      <c r="B40" s="10"/>
      <c r="C40" s="11"/>
      <c r="D40" s="19"/>
      <c r="E40" s="36" t="s">
        <v>52</v>
      </c>
      <c r="F40" s="10">
        <v>2</v>
      </c>
      <c r="G40" s="11">
        <v>50</v>
      </c>
      <c r="H40" s="56">
        <f t="shared" si="0"/>
        <v>100</v>
      </c>
    </row>
    <row r="41" spans="1:8">
      <c r="A41" s="24"/>
      <c r="B41" s="10"/>
      <c r="C41" s="11"/>
      <c r="D41" s="19"/>
      <c r="E41" s="36" t="s">
        <v>49</v>
      </c>
      <c r="F41" s="10">
        <v>1</v>
      </c>
      <c r="G41" s="11">
        <v>400</v>
      </c>
      <c r="H41" s="56">
        <f t="shared" si="0"/>
        <v>400</v>
      </c>
    </row>
    <row r="42" spans="1:8">
      <c r="A42" s="71" t="s">
        <v>44</v>
      </c>
      <c r="B42" s="40"/>
      <c r="C42" s="43"/>
      <c r="D42" s="44"/>
      <c r="E42" s="39" t="s">
        <v>108</v>
      </c>
      <c r="F42" s="40">
        <v>1</v>
      </c>
      <c r="G42" s="43">
        <v>34</v>
      </c>
      <c r="H42" s="45">
        <f t="shared" si="0"/>
        <v>34</v>
      </c>
    </row>
    <row r="43" spans="1:8">
      <c r="A43" s="42" t="s">
        <v>24</v>
      </c>
      <c r="B43" s="40">
        <v>1</v>
      </c>
      <c r="C43" s="43">
        <v>100</v>
      </c>
      <c r="D43" s="44">
        <f>B43*C43</f>
        <v>100</v>
      </c>
      <c r="E43" s="36" t="s">
        <v>31</v>
      </c>
      <c r="F43" s="10">
        <v>3</v>
      </c>
      <c r="G43" s="11">
        <v>36.76</v>
      </c>
      <c r="H43" s="56">
        <f t="shared" si="0"/>
        <v>110.28</v>
      </c>
    </row>
    <row r="44" spans="1:8">
      <c r="A44" s="42" t="s">
        <v>25</v>
      </c>
      <c r="B44" s="40">
        <v>5</v>
      </c>
      <c r="C44" s="43">
        <v>80</v>
      </c>
      <c r="D44" s="44">
        <f t="shared" ref="D44:D49" si="3">B44*C44</f>
        <v>400</v>
      </c>
      <c r="E44" s="51" t="s">
        <v>32</v>
      </c>
      <c r="F44" s="10">
        <v>1</v>
      </c>
      <c r="G44" s="11">
        <v>34.450000000000003</v>
      </c>
      <c r="H44" s="56">
        <f t="shared" si="0"/>
        <v>34.450000000000003</v>
      </c>
    </row>
    <row r="45" spans="1:8">
      <c r="A45" s="42" t="s">
        <v>26</v>
      </c>
      <c r="B45" s="40">
        <v>11</v>
      </c>
      <c r="C45" s="43">
        <v>60</v>
      </c>
      <c r="D45" s="44">
        <f t="shared" si="3"/>
        <v>660</v>
      </c>
      <c r="E45" s="51" t="s">
        <v>109</v>
      </c>
      <c r="F45" s="10">
        <v>4</v>
      </c>
      <c r="G45" s="11">
        <v>12.68</v>
      </c>
      <c r="H45" s="56">
        <f t="shared" si="0"/>
        <v>50.72</v>
      </c>
    </row>
    <row r="46" spans="1:8">
      <c r="A46" s="42" t="s">
        <v>27</v>
      </c>
      <c r="B46" s="40">
        <v>18</v>
      </c>
      <c r="C46" s="43">
        <v>20</v>
      </c>
      <c r="D46" s="44">
        <f t="shared" si="3"/>
        <v>360</v>
      </c>
      <c r="E46" s="51" t="s">
        <v>110</v>
      </c>
      <c r="F46" s="10">
        <v>14</v>
      </c>
      <c r="G46" s="11">
        <v>20.88</v>
      </c>
      <c r="H46" s="56">
        <f t="shared" si="0"/>
        <v>292.32</v>
      </c>
    </row>
    <row r="47" spans="1:8">
      <c r="A47" s="42" t="s">
        <v>28</v>
      </c>
      <c r="B47" s="40">
        <v>2</v>
      </c>
      <c r="C47" s="43">
        <v>100</v>
      </c>
      <c r="D47" s="44">
        <f t="shared" si="3"/>
        <v>200</v>
      </c>
      <c r="E47" s="51" t="s">
        <v>33</v>
      </c>
      <c r="F47" s="10">
        <v>1</v>
      </c>
      <c r="G47" s="11">
        <v>210</v>
      </c>
      <c r="H47" s="56">
        <f t="shared" si="0"/>
        <v>210</v>
      </c>
    </row>
    <row r="48" spans="1:8">
      <c r="A48" s="42" t="s">
        <v>29</v>
      </c>
      <c r="B48" s="40">
        <v>10</v>
      </c>
      <c r="C48" s="43">
        <v>10</v>
      </c>
      <c r="D48" s="44">
        <f t="shared" si="3"/>
        <v>100</v>
      </c>
      <c r="E48" s="51" t="s">
        <v>34</v>
      </c>
      <c r="F48" s="10">
        <v>20</v>
      </c>
      <c r="G48" s="11">
        <v>6</v>
      </c>
      <c r="H48" s="56">
        <f t="shared" si="0"/>
        <v>120</v>
      </c>
    </row>
    <row r="49" spans="1:8">
      <c r="A49" s="42" t="s">
        <v>30</v>
      </c>
      <c r="B49" s="40">
        <v>2</v>
      </c>
      <c r="C49" s="43">
        <v>100</v>
      </c>
      <c r="D49" s="44">
        <f t="shared" si="3"/>
        <v>200</v>
      </c>
      <c r="E49" s="51" t="s">
        <v>35</v>
      </c>
      <c r="F49" s="10">
        <v>20</v>
      </c>
      <c r="G49" s="11">
        <v>2.8</v>
      </c>
      <c r="H49" s="56">
        <f t="shared" si="0"/>
        <v>56</v>
      </c>
    </row>
    <row r="50" spans="1:8">
      <c r="A50" s="70"/>
      <c r="B50" s="52"/>
      <c r="C50" s="54"/>
      <c r="D50" s="55"/>
      <c r="E50" s="51" t="s">
        <v>36</v>
      </c>
      <c r="F50" s="10">
        <v>11</v>
      </c>
      <c r="G50" s="11">
        <v>50</v>
      </c>
      <c r="H50" s="56">
        <f t="shared" si="0"/>
        <v>550</v>
      </c>
    </row>
    <row r="51" spans="1:8">
      <c r="A51" s="70"/>
      <c r="B51" s="52"/>
      <c r="C51" s="54"/>
      <c r="D51" s="55"/>
      <c r="E51" s="51" t="s">
        <v>38</v>
      </c>
      <c r="F51" s="10">
        <v>2</v>
      </c>
      <c r="G51" s="11">
        <v>50</v>
      </c>
      <c r="H51" s="56">
        <f t="shared" si="0"/>
        <v>100</v>
      </c>
    </row>
    <row r="52" spans="1:8">
      <c r="A52" s="70"/>
      <c r="B52" s="52"/>
      <c r="C52" s="54"/>
      <c r="D52" s="55"/>
      <c r="E52" s="51" t="s">
        <v>39</v>
      </c>
      <c r="F52" s="10">
        <v>1</v>
      </c>
      <c r="G52" s="11">
        <v>50</v>
      </c>
      <c r="H52" s="56">
        <f t="shared" si="0"/>
        <v>50</v>
      </c>
    </row>
    <row r="53" spans="1:8">
      <c r="A53" s="70"/>
      <c r="B53" s="52"/>
      <c r="C53" s="54"/>
      <c r="D53" s="55"/>
      <c r="E53" s="51" t="s">
        <v>40</v>
      </c>
      <c r="F53" s="10">
        <v>2</v>
      </c>
      <c r="G53" s="11">
        <v>70</v>
      </c>
      <c r="H53" s="56">
        <f t="shared" si="0"/>
        <v>140</v>
      </c>
    </row>
    <row r="54" spans="1:8">
      <c r="A54" s="70"/>
      <c r="B54" s="52"/>
      <c r="C54" s="54"/>
      <c r="D54" s="55"/>
      <c r="E54" s="51" t="s">
        <v>41</v>
      </c>
      <c r="F54" s="10">
        <v>2</v>
      </c>
      <c r="G54" s="11">
        <v>586</v>
      </c>
      <c r="H54" s="56">
        <f t="shared" si="0"/>
        <v>1172</v>
      </c>
    </row>
    <row r="55" spans="1:8">
      <c r="A55" s="70"/>
      <c r="B55" s="10"/>
      <c r="C55" s="11"/>
      <c r="D55" s="55"/>
      <c r="E55" s="36" t="s">
        <v>37</v>
      </c>
      <c r="F55" s="10">
        <v>11</v>
      </c>
      <c r="G55" s="11">
        <v>8</v>
      </c>
      <c r="H55" s="56">
        <f t="shared" si="0"/>
        <v>88</v>
      </c>
    </row>
    <row r="56" spans="1:8">
      <c r="A56" s="71" t="s">
        <v>68</v>
      </c>
      <c r="B56" s="40">
        <v>35.51</v>
      </c>
      <c r="C56" s="43">
        <v>150</v>
      </c>
      <c r="D56" s="44">
        <f t="shared" si="1"/>
        <v>5326.5</v>
      </c>
      <c r="E56" s="39" t="s">
        <v>90</v>
      </c>
      <c r="F56" s="40">
        <v>70</v>
      </c>
      <c r="G56" s="43">
        <v>26.69</v>
      </c>
      <c r="H56" s="45">
        <f t="shared" si="0"/>
        <v>1868.3000000000002</v>
      </c>
    </row>
    <row r="57" spans="1:8">
      <c r="A57" s="24"/>
      <c r="B57" s="10"/>
      <c r="C57" s="11"/>
      <c r="D57" s="19"/>
      <c r="E57" s="51" t="s">
        <v>91</v>
      </c>
      <c r="F57" s="52">
        <v>2</v>
      </c>
      <c r="G57" s="11">
        <v>17</v>
      </c>
      <c r="H57" s="56">
        <f t="shared" si="0"/>
        <v>34</v>
      </c>
    </row>
    <row r="58" spans="1:8">
      <c r="A58" s="24"/>
      <c r="B58" s="10"/>
      <c r="C58" s="11"/>
      <c r="D58" s="19"/>
      <c r="E58" s="51" t="s">
        <v>92</v>
      </c>
      <c r="F58" s="52">
        <v>200</v>
      </c>
      <c r="G58" s="11">
        <v>0.8</v>
      </c>
      <c r="H58" s="56">
        <f t="shared" si="0"/>
        <v>160</v>
      </c>
    </row>
    <row r="59" spans="1:8">
      <c r="A59" s="24"/>
      <c r="B59" s="10"/>
      <c r="C59" s="11"/>
      <c r="D59" s="19"/>
      <c r="E59" s="51" t="s">
        <v>93</v>
      </c>
      <c r="F59" s="52">
        <v>9</v>
      </c>
      <c r="G59" s="11">
        <v>11.86</v>
      </c>
      <c r="H59" s="56">
        <f t="shared" si="0"/>
        <v>106.74</v>
      </c>
    </row>
    <row r="60" spans="1:8" ht="29.25">
      <c r="A60" s="24"/>
      <c r="B60" s="10"/>
      <c r="C60" s="11"/>
      <c r="D60" s="19"/>
      <c r="E60" s="75" t="s">
        <v>100</v>
      </c>
      <c r="F60" s="52">
        <v>1</v>
      </c>
      <c r="G60" s="11">
        <v>470</v>
      </c>
      <c r="H60" s="56">
        <f t="shared" si="0"/>
        <v>470</v>
      </c>
    </row>
    <row r="61" spans="1:8">
      <c r="A61" s="24"/>
      <c r="B61" s="10"/>
      <c r="C61" s="11"/>
      <c r="D61" s="19"/>
      <c r="E61" s="51" t="s">
        <v>94</v>
      </c>
      <c r="F61" s="52">
        <v>5</v>
      </c>
      <c r="G61" s="11">
        <v>8.6999999999999993</v>
      </c>
      <c r="H61" s="56">
        <f t="shared" si="0"/>
        <v>43.5</v>
      </c>
    </row>
    <row r="62" spans="1:8" ht="29.25">
      <c r="A62" s="24"/>
      <c r="B62" s="10"/>
      <c r="C62" s="11"/>
      <c r="D62" s="19"/>
      <c r="E62" s="75" t="s">
        <v>99</v>
      </c>
      <c r="F62" s="52">
        <v>15</v>
      </c>
      <c r="G62" s="11">
        <v>107</v>
      </c>
      <c r="H62" s="56">
        <f t="shared" si="0"/>
        <v>1605</v>
      </c>
    </row>
    <row r="63" spans="1:8">
      <c r="A63" s="24"/>
      <c r="B63" s="10"/>
      <c r="C63" s="11"/>
      <c r="D63" s="19"/>
      <c r="E63" s="51" t="s">
        <v>95</v>
      </c>
      <c r="F63" s="52">
        <v>4</v>
      </c>
      <c r="G63" s="11">
        <v>290</v>
      </c>
      <c r="H63" s="56">
        <f t="shared" si="0"/>
        <v>1160</v>
      </c>
    </row>
    <row r="64" spans="1:8">
      <c r="A64" s="24"/>
      <c r="B64" s="10"/>
      <c r="C64" s="11"/>
      <c r="D64" s="19"/>
      <c r="E64" s="51" t="s">
        <v>96</v>
      </c>
      <c r="F64" s="52">
        <v>1</v>
      </c>
      <c r="G64" s="11">
        <v>650</v>
      </c>
      <c r="H64" s="56">
        <f t="shared" si="0"/>
        <v>650</v>
      </c>
    </row>
    <row r="65" spans="1:8">
      <c r="A65" s="24"/>
      <c r="B65" s="10"/>
      <c r="C65" s="11"/>
      <c r="D65" s="19"/>
      <c r="E65" s="36" t="s">
        <v>107</v>
      </c>
      <c r="F65" s="10">
        <v>1</v>
      </c>
      <c r="G65" s="11">
        <v>235</v>
      </c>
      <c r="H65" s="56">
        <f t="shared" si="0"/>
        <v>235</v>
      </c>
    </row>
    <row r="66" spans="1:8">
      <c r="A66" s="24"/>
      <c r="B66" s="10"/>
      <c r="C66" s="11"/>
      <c r="D66" s="19"/>
      <c r="E66" s="36" t="s">
        <v>97</v>
      </c>
      <c r="F66" s="10">
        <v>5</v>
      </c>
      <c r="G66" s="11">
        <v>8</v>
      </c>
      <c r="H66" s="56">
        <f t="shared" si="0"/>
        <v>40</v>
      </c>
    </row>
    <row r="67" spans="1:8">
      <c r="A67" s="71" t="s">
        <v>69</v>
      </c>
      <c r="B67" s="40">
        <v>1</v>
      </c>
      <c r="C67" s="43">
        <v>200</v>
      </c>
      <c r="D67" s="44">
        <f t="shared" si="1"/>
        <v>200</v>
      </c>
      <c r="E67" s="39" t="s">
        <v>74</v>
      </c>
      <c r="F67" s="40">
        <v>2</v>
      </c>
      <c r="G67" s="43">
        <v>85</v>
      </c>
      <c r="H67" s="45">
        <f t="shared" si="0"/>
        <v>170</v>
      </c>
    </row>
    <row r="68" spans="1:8">
      <c r="A68" s="24"/>
      <c r="B68" s="10"/>
      <c r="C68" s="11"/>
      <c r="D68" s="19"/>
      <c r="E68" s="36" t="s">
        <v>75</v>
      </c>
      <c r="F68" s="10">
        <v>1</v>
      </c>
      <c r="G68" s="11">
        <v>28</v>
      </c>
      <c r="H68" s="56">
        <f t="shared" si="0"/>
        <v>28</v>
      </c>
    </row>
    <row r="69" spans="1:8">
      <c r="A69" s="53"/>
      <c r="B69" s="52"/>
      <c r="C69" s="54"/>
      <c r="D69" s="55"/>
      <c r="E69" s="51" t="s">
        <v>76</v>
      </c>
      <c r="F69" s="52">
        <v>1</v>
      </c>
      <c r="G69" s="54">
        <v>88</v>
      </c>
      <c r="H69" s="56">
        <f t="shared" si="0"/>
        <v>88</v>
      </c>
    </row>
    <row r="70" spans="1:8">
      <c r="A70" s="53"/>
      <c r="B70" s="52"/>
      <c r="C70" s="54"/>
      <c r="D70" s="55"/>
      <c r="E70" s="51" t="s">
        <v>77</v>
      </c>
      <c r="F70" s="52">
        <v>2</v>
      </c>
      <c r="G70" s="54">
        <v>20</v>
      </c>
      <c r="H70" s="56">
        <f t="shared" si="0"/>
        <v>40</v>
      </c>
    </row>
    <row r="71" spans="1:8">
      <c r="A71" s="71" t="s">
        <v>70</v>
      </c>
      <c r="B71" s="43">
        <v>2</v>
      </c>
      <c r="C71" s="43">
        <v>600</v>
      </c>
      <c r="D71" s="44">
        <f t="shared" si="1"/>
        <v>1200</v>
      </c>
      <c r="E71" s="39" t="s">
        <v>13</v>
      </c>
      <c r="F71" s="40">
        <v>5</v>
      </c>
      <c r="G71" s="43">
        <v>5</v>
      </c>
      <c r="H71" s="45">
        <f t="shared" si="0"/>
        <v>25</v>
      </c>
    </row>
    <row r="72" spans="1:8">
      <c r="A72" s="53"/>
      <c r="B72" s="54"/>
      <c r="C72" s="54"/>
      <c r="D72" s="55"/>
      <c r="E72" s="51" t="s">
        <v>73</v>
      </c>
      <c r="F72" s="52">
        <v>1</v>
      </c>
      <c r="G72" s="54">
        <v>144</v>
      </c>
      <c r="H72" s="56">
        <f t="shared" si="0"/>
        <v>144</v>
      </c>
    </row>
    <row r="73" spans="1:8" ht="30">
      <c r="A73" s="72" t="s">
        <v>71</v>
      </c>
      <c r="B73" s="43">
        <v>1</v>
      </c>
      <c r="C73" s="43">
        <v>900</v>
      </c>
      <c r="D73" s="44">
        <f t="shared" si="1"/>
        <v>900</v>
      </c>
      <c r="E73" s="39" t="s">
        <v>13</v>
      </c>
      <c r="F73" s="40">
        <v>1</v>
      </c>
      <c r="G73" s="43">
        <v>5</v>
      </c>
      <c r="H73" s="45">
        <f t="shared" si="0"/>
        <v>5</v>
      </c>
    </row>
    <row r="74" spans="1:8">
      <c r="A74" s="24"/>
      <c r="B74" s="54"/>
      <c r="C74" s="11"/>
      <c r="D74" s="19"/>
      <c r="E74" s="74" t="s">
        <v>78</v>
      </c>
      <c r="F74" s="10">
        <v>1</v>
      </c>
      <c r="G74" s="77">
        <v>3000</v>
      </c>
      <c r="H74" s="56">
        <f t="shared" si="0"/>
        <v>3000</v>
      </c>
    </row>
    <row r="75" spans="1:8">
      <c r="A75" s="24"/>
      <c r="B75" s="54"/>
      <c r="C75" s="11"/>
      <c r="D75" s="19"/>
      <c r="E75" s="37" t="s">
        <v>79</v>
      </c>
      <c r="F75" s="10">
        <v>1</v>
      </c>
      <c r="G75" s="11">
        <v>104.2</v>
      </c>
      <c r="H75" s="56">
        <f t="shared" si="0"/>
        <v>104.2</v>
      </c>
    </row>
    <row r="76" spans="1:8">
      <c r="A76" s="71" t="s">
        <v>89</v>
      </c>
      <c r="B76" s="43">
        <v>2</v>
      </c>
      <c r="C76" s="43">
        <v>300</v>
      </c>
      <c r="D76" s="44">
        <f t="shared" ref="D76:D81" si="4">B76*C76</f>
        <v>600</v>
      </c>
      <c r="E76" s="73" t="s">
        <v>80</v>
      </c>
      <c r="F76" s="40">
        <v>2</v>
      </c>
      <c r="G76" s="76">
        <v>1100</v>
      </c>
      <c r="H76" s="45">
        <f t="shared" si="0"/>
        <v>2200</v>
      </c>
    </row>
    <row r="77" spans="1:8">
      <c r="A77" s="24"/>
      <c r="B77" s="54"/>
      <c r="C77" s="11"/>
      <c r="D77" s="19"/>
      <c r="E77" s="37" t="s">
        <v>81</v>
      </c>
      <c r="F77" s="10">
        <v>2</v>
      </c>
      <c r="G77" s="11">
        <v>100</v>
      </c>
      <c r="H77" s="56">
        <f t="shared" si="0"/>
        <v>200</v>
      </c>
    </row>
    <row r="78" spans="1:8">
      <c r="A78" s="24"/>
      <c r="B78" s="54"/>
      <c r="C78" s="11"/>
      <c r="D78" s="19"/>
      <c r="E78" s="37" t="s">
        <v>82</v>
      </c>
      <c r="F78" s="10">
        <v>2</v>
      </c>
      <c r="G78" s="11">
        <v>120</v>
      </c>
      <c r="H78" s="56">
        <f t="shared" si="0"/>
        <v>240</v>
      </c>
    </row>
    <row r="79" spans="1:8">
      <c r="A79" s="24"/>
      <c r="B79" s="54"/>
      <c r="C79" s="11"/>
      <c r="D79" s="19"/>
      <c r="E79" s="37" t="s">
        <v>83</v>
      </c>
      <c r="F79" s="10">
        <v>2</v>
      </c>
      <c r="G79" s="11">
        <v>15</v>
      </c>
      <c r="H79" s="56">
        <f t="shared" si="0"/>
        <v>30</v>
      </c>
    </row>
    <row r="80" spans="1:8">
      <c r="A80" s="24"/>
      <c r="B80" s="54"/>
      <c r="C80" s="11"/>
      <c r="D80" s="19"/>
      <c r="E80" s="37" t="s">
        <v>79</v>
      </c>
      <c r="F80" s="10">
        <v>1</v>
      </c>
      <c r="G80" s="11">
        <v>104.2</v>
      </c>
      <c r="H80" s="56">
        <f t="shared" si="0"/>
        <v>104.2</v>
      </c>
    </row>
    <row r="81" spans="1:8">
      <c r="A81" s="41" t="s">
        <v>72</v>
      </c>
      <c r="B81" s="43">
        <v>2.5</v>
      </c>
      <c r="C81" s="43">
        <v>600</v>
      </c>
      <c r="D81" s="44">
        <f t="shared" si="4"/>
        <v>1500</v>
      </c>
      <c r="E81" s="49" t="s">
        <v>84</v>
      </c>
      <c r="F81" s="40">
        <v>20</v>
      </c>
      <c r="G81" s="43">
        <v>15</v>
      </c>
      <c r="H81" s="45">
        <f t="shared" si="0"/>
        <v>300</v>
      </c>
    </row>
    <row r="82" spans="1:8">
      <c r="A82" s="24"/>
      <c r="B82" s="54"/>
      <c r="C82" s="11"/>
      <c r="D82" s="19"/>
      <c r="E82" s="37" t="s">
        <v>85</v>
      </c>
      <c r="F82" s="10">
        <v>9</v>
      </c>
      <c r="G82" s="11">
        <v>24</v>
      </c>
      <c r="H82" s="56">
        <f t="shared" ref="H82:H87" si="5">F82*G82</f>
        <v>216</v>
      </c>
    </row>
    <row r="83" spans="1:8">
      <c r="A83" s="24"/>
      <c r="B83" s="54"/>
      <c r="C83" s="11"/>
      <c r="D83" s="19"/>
      <c r="E83" s="37" t="s">
        <v>87</v>
      </c>
      <c r="F83" s="10">
        <v>1</v>
      </c>
      <c r="G83" s="11">
        <v>67</v>
      </c>
      <c r="H83" s="56">
        <f t="shared" si="5"/>
        <v>67</v>
      </c>
    </row>
    <row r="84" spans="1:8">
      <c r="A84" s="24"/>
      <c r="B84" s="54"/>
      <c r="C84" s="11"/>
      <c r="D84" s="19"/>
      <c r="E84" s="37" t="s">
        <v>88</v>
      </c>
      <c r="F84" s="10">
        <v>1</v>
      </c>
      <c r="G84" s="11">
        <v>67</v>
      </c>
      <c r="H84" s="56">
        <f t="shared" si="5"/>
        <v>67</v>
      </c>
    </row>
    <row r="85" spans="1:8">
      <c r="A85" s="24"/>
      <c r="B85" s="54"/>
      <c r="C85" s="11"/>
      <c r="D85" s="19"/>
      <c r="E85" s="37" t="s">
        <v>14</v>
      </c>
      <c r="F85" s="10">
        <v>2</v>
      </c>
      <c r="G85" s="11">
        <v>8</v>
      </c>
      <c r="H85" s="56">
        <f t="shared" si="5"/>
        <v>16</v>
      </c>
    </row>
    <row r="86" spans="1:8">
      <c r="A86" s="24"/>
      <c r="B86" s="54"/>
      <c r="C86" s="11"/>
      <c r="D86" s="19"/>
      <c r="E86" s="37" t="s">
        <v>86</v>
      </c>
      <c r="F86" s="10">
        <v>8</v>
      </c>
      <c r="G86" s="11">
        <v>25</v>
      </c>
      <c r="H86" s="56">
        <f t="shared" si="5"/>
        <v>200</v>
      </c>
    </row>
    <row r="87" spans="1:8">
      <c r="A87" s="41" t="s">
        <v>15</v>
      </c>
      <c r="B87" s="43"/>
      <c r="C87" s="43"/>
      <c r="D87" s="44">
        <f t="shared" si="1"/>
        <v>0</v>
      </c>
      <c r="E87" s="49"/>
      <c r="F87" s="40"/>
      <c r="G87" s="44"/>
      <c r="H87" s="45">
        <f t="shared" si="5"/>
        <v>0</v>
      </c>
    </row>
    <row r="88" spans="1:8" ht="15.75">
      <c r="A88" s="63" t="s">
        <v>15</v>
      </c>
      <c r="B88" s="64"/>
      <c r="C88" s="65"/>
      <c r="D88" s="48">
        <f>SUM(D9:D87)</f>
        <v>23889</v>
      </c>
      <c r="E88" s="67" t="s">
        <v>9</v>
      </c>
      <c r="F88" s="68"/>
      <c r="G88" s="69"/>
      <c r="H88" s="12">
        <f>SUM(H9:H87)</f>
        <v>23995.480000000003</v>
      </c>
    </row>
    <row r="89" spans="1:8">
      <c r="A89" s="6"/>
      <c r="B89" s="7"/>
      <c r="C89" s="8"/>
      <c r="D89" s="7"/>
      <c r="E89" s="7"/>
      <c r="F89" s="7"/>
      <c r="G89" s="8"/>
      <c r="H89" s="8"/>
    </row>
    <row r="90" spans="1:8">
      <c r="A90" s="66" t="s">
        <v>11</v>
      </c>
      <c r="B90" s="66"/>
      <c r="C90" s="66"/>
      <c r="D90" s="66"/>
      <c r="E90" s="32"/>
      <c r="F90" s="32"/>
      <c r="G90" s="32"/>
      <c r="H90" s="35"/>
    </row>
    <row r="91" spans="1:8">
      <c r="A91" s="13" t="s">
        <v>7</v>
      </c>
      <c r="B91" s="15" t="s">
        <v>2</v>
      </c>
      <c r="C91" s="16" t="s">
        <v>0</v>
      </c>
      <c r="D91" s="15" t="s">
        <v>1</v>
      </c>
      <c r="E91" s="32"/>
      <c r="F91" s="32"/>
      <c r="G91" s="32"/>
      <c r="H91" s="35"/>
    </row>
    <row r="92" spans="1:8">
      <c r="A92" s="24" t="s">
        <v>4</v>
      </c>
      <c r="B92" s="26">
        <v>1</v>
      </c>
      <c r="C92" s="27">
        <v>0</v>
      </c>
      <c r="D92" s="27">
        <v>0</v>
      </c>
      <c r="E92" s="32"/>
      <c r="F92" s="32"/>
      <c r="G92" s="32"/>
      <c r="H92" s="35"/>
    </row>
    <row r="93" spans="1:8">
      <c r="A93" s="24" t="s">
        <v>16</v>
      </c>
      <c r="B93" s="26">
        <v>1</v>
      </c>
      <c r="C93" s="27">
        <v>250</v>
      </c>
      <c r="D93" s="27">
        <f>B93*C93</f>
        <v>250</v>
      </c>
      <c r="E93" s="32"/>
      <c r="F93" s="32"/>
      <c r="G93" s="32"/>
      <c r="H93" s="35"/>
    </row>
    <row r="94" spans="1:8">
      <c r="A94" s="41" t="s">
        <v>17</v>
      </c>
      <c r="B94" s="47">
        <v>1</v>
      </c>
      <c r="C94" s="45">
        <v>0</v>
      </c>
      <c r="D94" s="27">
        <f>C94</f>
        <v>0</v>
      </c>
      <c r="E94" s="32"/>
      <c r="F94" s="32"/>
      <c r="G94" s="32"/>
      <c r="H94" s="35"/>
    </row>
    <row r="95" spans="1:8">
      <c r="A95" s="59" t="s">
        <v>18</v>
      </c>
      <c r="B95" s="60"/>
      <c r="C95" s="61"/>
      <c r="D95" s="16">
        <f>SUM(D92:D94)</f>
        <v>250</v>
      </c>
      <c r="E95" s="32"/>
      <c r="F95" s="32"/>
      <c r="G95" s="32"/>
      <c r="H95" s="35"/>
    </row>
    <row r="96" spans="1:8">
      <c r="A96" s="30"/>
      <c r="B96" s="31"/>
      <c r="C96" s="38"/>
      <c r="D96" s="16"/>
      <c r="E96" s="32"/>
      <c r="F96" s="32"/>
      <c r="G96" s="32"/>
      <c r="H96" s="35"/>
    </row>
    <row r="97" spans="1:8">
      <c r="A97" s="14" t="s">
        <v>5</v>
      </c>
      <c r="B97" s="4"/>
      <c r="C97" s="5"/>
      <c r="D97" s="46">
        <f>D88</f>
        <v>23889</v>
      </c>
    </row>
    <row r="98" spans="1:8">
      <c r="A98" s="14" t="s">
        <v>9</v>
      </c>
      <c r="B98" s="4"/>
      <c r="C98" s="5"/>
      <c r="D98" s="12">
        <f>H88</f>
        <v>23995.480000000003</v>
      </c>
    </row>
    <row r="99" spans="1:8">
      <c r="A99" s="14" t="s">
        <v>12</v>
      </c>
      <c r="B99" s="4"/>
      <c r="C99" s="5"/>
      <c r="D99" s="12">
        <f>C94+D93</f>
        <v>250</v>
      </c>
    </row>
    <row r="100" spans="1:8">
      <c r="A100" s="14" t="s">
        <v>98</v>
      </c>
      <c r="B100" s="4"/>
      <c r="C100" s="5"/>
      <c r="D100" s="12">
        <f>(D97+D99)/9</f>
        <v>2682.1111111111113</v>
      </c>
    </row>
    <row r="101" spans="1:8">
      <c r="A101" s="14" t="s">
        <v>112</v>
      </c>
      <c r="B101" s="4"/>
      <c r="C101" s="5"/>
      <c r="D101" s="12">
        <f>0</f>
        <v>0</v>
      </c>
    </row>
    <row r="102" spans="1:8">
      <c r="A102" s="14" t="s">
        <v>6</v>
      </c>
      <c r="B102" s="4"/>
      <c r="C102" s="5"/>
      <c r="D102" s="12"/>
    </row>
    <row r="103" spans="1:8" ht="15.75">
      <c r="A103" s="22" t="s">
        <v>8</v>
      </c>
      <c r="D103" s="57">
        <f>D97+D98+D99+D101-D100</f>
        <v>45452.368888888894</v>
      </c>
    </row>
    <row r="104" spans="1:8">
      <c r="F104"/>
      <c r="G104"/>
      <c r="H104"/>
    </row>
    <row r="105" spans="1:8">
      <c r="F105"/>
      <c r="G105"/>
      <c r="H105"/>
    </row>
    <row r="106" spans="1:8">
      <c r="F106"/>
      <c r="G106"/>
      <c r="H106"/>
    </row>
    <row r="107" spans="1:8">
      <c r="F107"/>
      <c r="G107"/>
      <c r="H107"/>
    </row>
    <row r="108" spans="1:8">
      <c r="F108"/>
      <c r="G108"/>
      <c r="H108"/>
    </row>
    <row r="109" spans="1:8">
      <c r="F109"/>
      <c r="G109"/>
      <c r="H109"/>
    </row>
    <row r="110" spans="1:8">
      <c r="F110"/>
      <c r="G110"/>
      <c r="H110"/>
    </row>
    <row r="111" spans="1:8">
      <c r="F111"/>
      <c r="G111"/>
      <c r="H111"/>
    </row>
    <row r="112" spans="1:8">
      <c r="F112"/>
      <c r="G112"/>
      <c r="H112"/>
    </row>
  </sheetData>
  <mergeCells count="6">
    <mergeCell ref="A95:C95"/>
    <mergeCell ref="A4:H4"/>
    <mergeCell ref="A88:C88"/>
    <mergeCell ref="A7:H7"/>
    <mergeCell ref="E88:G88"/>
    <mergeCell ref="A90:D90"/>
  </mergeCells>
  <phoneticPr fontId="6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2016-08-05T15:25:06Z</dcterms:modified>
</cp:coreProperties>
</file>