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5" i="1"/>
  <c r="E25"/>
  <c r="G11"/>
  <c r="G12"/>
  <c r="G15"/>
  <c r="G16"/>
  <c r="G19"/>
  <c r="G6"/>
  <c r="G7"/>
  <c r="F19"/>
  <c r="F18"/>
  <c r="G18" s="1"/>
  <c r="F17"/>
  <c r="G17" s="1"/>
  <c r="F16"/>
  <c r="F15"/>
  <c r="F14"/>
  <c r="G14" s="1"/>
  <c r="F13"/>
  <c r="G13" s="1"/>
  <c r="F12"/>
  <c r="F11"/>
  <c r="F10"/>
  <c r="G10" s="1"/>
  <c r="F9"/>
  <c r="G9" s="1"/>
  <c r="F7"/>
  <c r="F6"/>
  <c r="F5"/>
  <c r="G5" s="1"/>
  <c r="F4"/>
  <c r="G4" s="1"/>
  <c r="E13"/>
  <c r="E7"/>
  <c r="E6"/>
  <c r="G8" l="1"/>
  <c r="G20"/>
  <c r="G22" s="1"/>
</calcChain>
</file>

<file path=xl/sharedStrings.xml><?xml version="1.0" encoding="utf-8"?>
<sst xmlns="http://schemas.openxmlformats.org/spreadsheetml/2006/main" count="19" uniqueCount="19">
  <si>
    <t>Балка 150х200х5000мм</t>
  </si>
  <si>
    <t>шт</t>
  </si>
  <si>
    <t>Итого, м.п</t>
  </si>
  <si>
    <t>Балка 150х200х5500мм</t>
  </si>
  <si>
    <t>Балка 150х200х6500мм</t>
  </si>
  <si>
    <t>Балка 75х200х3000мм</t>
  </si>
  <si>
    <t>Прогон-брус 100х200мм</t>
  </si>
  <si>
    <t>Мауерлат-брус 150х150мм</t>
  </si>
  <si>
    <t>Прогон верх-брус 100х100мм</t>
  </si>
  <si>
    <t>Прогон низ-брус 100х100мм</t>
  </si>
  <si>
    <t>Стойка-брус 100х100 L=1500мм</t>
  </si>
  <si>
    <t>Обрешетка верх 50х50мм шаг 350мм</t>
  </si>
  <si>
    <t>Обрешетка низ 50х50мм шаг 350мм</t>
  </si>
  <si>
    <t>Контробрешетка 50х30 шаг 600мм</t>
  </si>
  <si>
    <t>Кроква 100х200мм шаг 600мм</t>
  </si>
  <si>
    <t xml:space="preserve">Затяжка 100х200мм </t>
  </si>
  <si>
    <t>Мауерлат-брус 100х100мм</t>
  </si>
  <si>
    <t>Половая доска 50х100мм</t>
  </si>
  <si>
    <t>м2</t>
  </si>
</sst>
</file>

<file path=xl/styles.xml><?xml version="1.0" encoding="utf-8"?>
<styleSheet xmlns="http://schemas.openxmlformats.org/spreadsheetml/2006/main">
  <numFmts count="1">
    <numFmt numFmtId="164" formatCode="#,##0.00[$₴-422]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1</xdr:row>
      <xdr:rowOff>171450</xdr:rowOff>
    </xdr:from>
    <xdr:to>
      <xdr:col>12</xdr:col>
      <xdr:colOff>190500</xdr:colOff>
      <xdr:row>8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57800" y="361950"/>
          <a:ext cx="2962275" cy="124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238125</xdr:colOff>
      <xdr:row>9</xdr:row>
      <xdr:rowOff>114300</xdr:rowOff>
    </xdr:from>
    <xdr:to>
      <xdr:col>12</xdr:col>
      <xdr:colOff>514350</xdr:colOff>
      <xdr:row>19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19700" y="1828800"/>
          <a:ext cx="3324225" cy="1876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5"/>
  <sheetViews>
    <sheetView tabSelected="1" topLeftCell="A2" workbookViewId="0">
      <selection activeCell="G23" sqref="G23"/>
    </sheetView>
  </sheetViews>
  <sheetFormatPr defaultRowHeight="15"/>
  <cols>
    <col min="2" max="2" width="12.5703125" customWidth="1"/>
    <col min="3" max="3" width="14.28515625" customWidth="1"/>
    <col min="4" max="4" width="9.140625" style="1"/>
    <col min="5" max="5" width="10.42578125" style="1" bestFit="1" customWidth="1"/>
    <col min="7" max="7" width="10" bestFit="1" customWidth="1"/>
  </cols>
  <sheetData>
    <row r="3" spans="1:7">
      <c r="D3" s="1" t="s">
        <v>1</v>
      </c>
      <c r="E3" s="1" t="s">
        <v>2</v>
      </c>
    </row>
    <row r="4" spans="1:7">
      <c r="A4" t="s">
        <v>0</v>
      </c>
      <c r="D4" s="1">
        <v>5</v>
      </c>
      <c r="E4" s="1">
        <v>25</v>
      </c>
      <c r="F4">
        <f>0.1*0.2*5</f>
        <v>0.10000000000000002</v>
      </c>
      <c r="G4">
        <f>F4*D4</f>
        <v>0.50000000000000011</v>
      </c>
    </row>
    <row r="5" spans="1:7">
      <c r="A5" t="s">
        <v>3</v>
      </c>
      <c r="D5" s="1">
        <v>5</v>
      </c>
      <c r="E5" s="1">
        <v>27.5</v>
      </c>
      <c r="F5">
        <f>0.15*0.2*5.5</f>
        <v>0.16499999999999998</v>
      </c>
      <c r="G5">
        <f t="shared" ref="G5:G7" si="0">F5*D5</f>
        <v>0.82499999999999996</v>
      </c>
    </row>
    <row r="6" spans="1:7">
      <c r="A6" t="s">
        <v>4</v>
      </c>
      <c r="D6" s="1">
        <v>22</v>
      </c>
      <c r="E6" s="1">
        <f>6.5*22</f>
        <v>143</v>
      </c>
      <c r="F6">
        <f>0.15*0.2*6.5</f>
        <v>0.19500000000000001</v>
      </c>
      <c r="G6">
        <f t="shared" si="0"/>
        <v>4.29</v>
      </c>
    </row>
    <row r="7" spans="1:7">
      <c r="A7" t="s">
        <v>5</v>
      </c>
      <c r="D7" s="1">
        <v>16</v>
      </c>
      <c r="E7" s="1">
        <f>16*3</f>
        <v>48</v>
      </c>
      <c r="F7">
        <f>0.075*0.2*3</f>
        <v>4.4999999999999998E-2</v>
      </c>
      <c r="G7">
        <f t="shared" si="0"/>
        <v>0.72</v>
      </c>
    </row>
    <row r="8" spans="1:7">
      <c r="G8" s="2">
        <f>SUM(G4:G7)</f>
        <v>6.335</v>
      </c>
    </row>
    <row r="9" spans="1:7">
      <c r="A9" t="s">
        <v>6</v>
      </c>
      <c r="E9" s="1">
        <v>61</v>
      </c>
      <c r="F9">
        <f>0.1*0.2</f>
        <v>2.0000000000000004E-2</v>
      </c>
      <c r="G9">
        <f>F9*E9</f>
        <v>1.2200000000000002</v>
      </c>
    </row>
    <row r="10" spans="1:7">
      <c r="A10" t="s">
        <v>7</v>
      </c>
      <c r="E10" s="1">
        <v>72</v>
      </c>
      <c r="F10">
        <f>0.15*0.15</f>
        <v>2.2499999999999999E-2</v>
      </c>
      <c r="G10">
        <f t="shared" ref="G10:G19" si="1">F10*E10</f>
        <v>1.6199999999999999</v>
      </c>
    </row>
    <row r="11" spans="1:7">
      <c r="A11" t="s">
        <v>8</v>
      </c>
      <c r="E11" s="1">
        <v>31</v>
      </c>
      <c r="F11">
        <f>0.1*0.1</f>
        <v>1.0000000000000002E-2</v>
      </c>
      <c r="G11">
        <f t="shared" si="1"/>
        <v>0.31000000000000005</v>
      </c>
    </row>
    <row r="12" spans="1:7">
      <c r="A12" t="s">
        <v>9</v>
      </c>
      <c r="E12" s="1">
        <v>31</v>
      </c>
      <c r="F12">
        <f>0.1*0.1</f>
        <v>1.0000000000000002E-2</v>
      </c>
      <c r="G12">
        <f t="shared" si="1"/>
        <v>0.31000000000000005</v>
      </c>
    </row>
    <row r="13" spans="1:7">
      <c r="A13" t="s">
        <v>10</v>
      </c>
      <c r="D13" s="1">
        <v>19</v>
      </c>
      <c r="E13" s="1">
        <f>1.5*19</f>
        <v>28.5</v>
      </c>
      <c r="F13">
        <f>0.1*0.1</f>
        <v>1.0000000000000002E-2</v>
      </c>
      <c r="G13">
        <f t="shared" si="1"/>
        <v>0.28500000000000003</v>
      </c>
    </row>
    <row r="14" spans="1:7">
      <c r="A14" t="s">
        <v>11</v>
      </c>
      <c r="E14" s="1">
        <v>611</v>
      </c>
      <c r="F14">
        <f>0.05*0.05</f>
        <v>2.5000000000000005E-3</v>
      </c>
      <c r="G14">
        <f t="shared" si="1"/>
        <v>1.5275000000000003</v>
      </c>
    </row>
    <row r="15" spans="1:7">
      <c r="A15" t="s">
        <v>12</v>
      </c>
      <c r="E15" s="1">
        <v>579</v>
      </c>
      <c r="F15">
        <f>0.05*0.05</f>
        <v>2.5000000000000005E-3</v>
      </c>
      <c r="G15">
        <f t="shared" si="1"/>
        <v>1.4475000000000002</v>
      </c>
    </row>
    <row r="16" spans="1:7">
      <c r="A16" t="s">
        <v>13</v>
      </c>
      <c r="E16" s="1">
        <v>367</v>
      </c>
      <c r="F16">
        <f>0.05*0.03</f>
        <v>1.5E-3</v>
      </c>
      <c r="G16">
        <f t="shared" si="1"/>
        <v>0.55049999999999999</v>
      </c>
    </row>
    <row r="17" spans="1:7">
      <c r="A17" t="s">
        <v>14</v>
      </c>
      <c r="E17" s="1">
        <v>367</v>
      </c>
      <c r="F17">
        <f>0.1*0.2</f>
        <v>2.0000000000000004E-2</v>
      </c>
      <c r="G17">
        <f t="shared" si="1"/>
        <v>7.3400000000000016</v>
      </c>
    </row>
    <row r="18" spans="1:7">
      <c r="A18" t="s">
        <v>15</v>
      </c>
      <c r="D18" s="1">
        <v>11</v>
      </c>
      <c r="E18" s="1">
        <v>32</v>
      </c>
      <c r="F18">
        <f>0.1*0.2</f>
        <v>2.0000000000000004E-2</v>
      </c>
      <c r="G18">
        <f t="shared" si="1"/>
        <v>0.64000000000000012</v>
      </c>
    </row>
    <row r="19" spans="1:7">
      <c r="A19" t="s">
        <v>16</v>
      </c>
      <c r="E19" s="1">
        <v>4</v>
      </c>
      <c r="F19">
        <f>0.1*0.1</f>
        <v>1.0000000000000002E-2</v>
      </c>
      <c r="G19">
        <f t="shared" si="1"/>
        <v>4.0000000000000008E-2</v>
      </c>
    </row>
    <row r="20" spans="1:7">
      <c r="G20" s="2">
        <f>SUM(G9:G19)</f>
        <v>15.290500000000002</v>
      </c>
    </row>
    <row r="22" spans="1:7">
      <c r="G22" s="3">
        <f>G20+G8</f>
        <v>21.625500000000002</v>
      </c>
    </row>
    <row r="23" spans="1:7">
      <c r="G23" s="4"/>
    </row>
    <row r="25" spans="1:7">
      <c r="A25" t="s">
        <v>17</v>
      </c>
      <c r="D25" s="1" t="s">
        <v>18</v>
      </c>
      <c r="E25" s="1">
        <f>165-32</f>
        <v>133</v>
      </c>
      <c r="G25">
        <f>0.05*0.1*133</f>
        <v>0.66500000000000015</v>
      </c>
    </row>
  </sheetData>
  <pageMargins left="0.11811023622047245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VODOGON</dc:creator>
  <cp:lastModifiedBy>VODOGON</cp:lastModifiedBy>
  <cp:lastPrinted>2016-04-09T07:48:52Z</cp:lastPrinted>
  <dcterms:created xsi:type="dcterms:W3CDTF">2016-04-09T05:37:51Z</dcterms:created>
  <dcterms:modified xsi:type="dcterms:W3CDTF">2016-04-09T08:02:16Z</dcterms:modified>
</cp:coreProperties>
</file>