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вартир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<sst xmlns="http://schemas.openxmlformats.org/spreadsheetml/2006/main" count="328" uniqueCount="177">
  <si>
    <t>№
п/п</t>
  </si>
  <si>
    <t>Найменування робіт і витрат,
 одиниця виміру</t>
  </si>
  <si>
    <t>Од. виміру</t>
  </si>
  <si>
    <t>Кількість</t>
  </si>
  <si>
    <t>З/П</t>
  </si>
  <si>
    <t>Сума</t>
  </si>
  <si>
    <t>Матеріал</t>
  </si>
  <si>
    <t>Вартість од. матеріалів, грн.</t>
  </si>
  <si>
    <t>м.п</t>
  </si>
  <si>
    <t>шт</t>
  </si>
  <si>
    <t>туб</t>
  </si>
  <si>
    <t>уп</t>
  </si>
  <si>
    <t>м2</t>
  </si>
  <si>
    <t>рул</t>
  </si>
  <si>
    <t>меш</t>
  </si>
  <si>
    <t>л</t>
  </si>
  <si>
    <t>кг</t>
  </si>
  <si>
    <t>пара</t>
  </si>
  <si>
    <t>кан</t>
  </si>
  <si>
    <t>Грунтовка ст-17 (в наличии)</t>
  </si>
  <si>
    <t>Разом вартість робіт+материалы :</t>
  </si>
  <si>
    <t>Разом вартість матеріалів :</t>
  </si>
  <si>
    <t>Разом вартість робіт + матеріали + механізми   :</t>
  </si>
  <si>
    <t>Саморез дерево 4,2*120 (500шт)</t>
  </si>
  <si>
    <t>Потолок</t>
  </si>
  <si>
    <t>Монтаж гипсокартона</t>
  </si>
  <si>
    <t>Вгкл 2500*1200*9,5</t>
  </si>
  <si>
    <t>Шпатлевка потолка</t>
  </si>
  <si>
    <t>Покраска водоэмульсионной краской</t>
  </si>
  <si>
    <t>Стены</t>
  </si>
  <si>
    <t xml:space="preserve">Грунтовка </t>
  </si>
  <si>
    <t xml:space="preserve">Шпатлевка </t>
  </si>
  <si>
    <t>Грунтовка</t>
  </si>
  <si>
    <t>Монтаж плитки ,грунтовка кухня,ванная,коридор</t>
  </si>
  <si>
    <t>Шпатлевка откосов</t>
  </si>
  <si>
    <t xml:space="preserve">Монтаж откосов  (вгкл) </t>
  </si>
  <si>
    <t>Грунтовка откосов</t>
  </si>
  <si>
    <t>Покраска откосов</t>
  </si>
  <si>
    <t>Штукатурка ниш под батареи</t>
  </si>
  <si>
    <t>Шпатлевка ниш</t>
  </si>
  <si>
    <t xml:space="preserve">Покраска </t>
  </si>
  <si>
    <t>Поклейка плитки в ванной</t>
  </si>
  <si>
    <t>Поклейка плитки на рабочую поверхность кухня</t>
  </si>
  <si>
    <t>Монтаж подоконников</t>
  </si>
  <si>
    <t>Электрика</t>
  </si>
  <si>
    <t>Укладка кабеля с гофрой</t>
  </si>
  <si>
    <t>Сантехника</t>
  </si>
  <si>
    <t xml:space="preserve">Штукатурка </t>
  </si>
  <si>
    <t>Монтаж каналии д-110</t>
  </si>
  <si>
    <t>Резка отверстия в перекрытии</t>
  </si>
  <si>
    <t>Подвод воды</t>
  </si>
  <si>
    <t>Монтаж трапа</t>
  </si>
  <si>
    <t>Изготовление поддона для душ кабины (кладка+плитка)</t>
  </si>
  <si>
    <t>Технониколь 50мм (теплорол)</t>
  </si>
  <si>
    <t>Бетоноконтакт</t>
  </si>
  <si>
    <t>Крестики 2мм</t>
  </si>
  <si>
    <t>Затирка (влага)однокомп</t>
  </si>
  <si>
    <t>Саморез 3,5*25</t>
  </si>
  <si>
    <t>Скоба ес-125</t>
  </si>
  <si>
    <t>Лезвие 18мм 10шт</t>
  </si>
  <si>
    <t>Соеденитель сд-60</t>
  </si>
  <si>
    <t>Турция финиш</t>
  </si>
  <si>
    <t>Серпянка(флиз)50 мм</t>
  </si>
  <si>
    <t>Гипс -10кг</t>
  </si>
  <si>
    <t>Профиль сд-60 4000мм</t>
  </si>
  <si>
    <t>Саморез дер 3,5*35 250шт</t>
  </si>
  <si>
    <t>Вгкл 2500*1200*12,5</t>
  </si>
  <si>
    <t>Тех 3,5*9,5 100шт</t>
  </si>
  <si>
    <t>Саморез 3,5 *25 метал</t>
  </si>
  <si>
    <t>Лента уплотнительная 75мм</t>
  </si>
  <si>
    <t>Профиль уд-27 4000мм</t>
  </si>
  <si>
    <t>Тех 9,5*3,5 100шт</t>
  </si>
  <si>
    <t>Финиш турция 30кг</t>
  </si>
  <si>
    <t>Грунтовка 10л</t>
  </si>
  <si>
    <t>Грунтовка ст-17 10л</t>
  </si>
  <si>
    <t>Шлиф бумага 100,120</t>
  </si>
  <si>
    <t>Материалы в смете</t>
  </si>
  <si>
    <t>Штукатурка ротбанд</t>
  </si>
  <si>
    <t>Валик</t>
  </si>
  <si>
    <t>Тарочка набор</t>
  </si>
  <si>
    <t>Малярная лента</t>
  </si>
  <si>
    <t xml:space="preserve">Бетоноконт </t>
  </si>
  <si>
    <t>Пена монтажная</t>
  </si>
  <si>
    <t>Мп-75 30кг</t>
  </si>
  <si>
    <t>Унифлот 10кг</t>
  </si>
  <si>
    <t>Укладка ваты 150мм</t>
  </si>
  <si>
    <t>Кабель шввп 3*2,5</t>
  </si>
  <si>
    <t>Кабель шввп 3*1,5</t>
  </si>
  <si>
    <t>Изолента</t>
  </si>
  <si>
    <t>Резка отверстий и монтаж распаечных коробок ()</t>
  </si>
  <si>
    <t>Монтаж щитка 400*500</t>
  </si>
  <si>
    <t>Доставки материалов</t>
  </si>
  <si>
    <t xml:space="preserve"> Декабрь 2015 року</t>
  </si>
  <si>
    <t>труба ПВХ канализ 110\3000мм</t>
  </si>
  <si>
    <t>труба ПВХ канализ 110\2000мм</t>
  </si>
  <si>
    <t>Отвод 110/110/110-косой</t>
  </si>
  <si>
    <t>Отвод 110/50 прямо</t>
  </si>
  <si>
    <t xml:space="preserve"> ПВХ канализ 110\угол 45*</t>
  </si>
  <si>
    <t xml:space="preserve"> ПВХ канализ 110\угол 90*</t>
  </si>
  <si>
    <t>труба ПВХ канализ 110\1000мм</t>
  </si>
  <si>
    <t>труба ПВХ канализ 50\1000мм</t>
  </si>
  <si>
    <t>труба ПВХ канализ 50/500мм</t>
  </si>
  <si>
    <t>Колено 50/90*</t>
  </si>
  <si>
    <t>Колено50/45*</t>
  </si>
  <si>
    <t>литр</t>
  </si>
  <si>
    <t>Мешки строительные</t>
  </si>
  <si>
    <t>Демонтж кладки вентканалы(бережно)</t>
  </si>
  <si>
    <t>м3</t>
  </si>
  <si>
    <t>Демонтаж проводки(электро)</t>
  </si>
  <si>
    <t>Изолента 20</t>
  </si>
  <si>
    <t>Демонтаж плитки(стены пол)</t>
  </si>
  <si>
    <t>Сбивка штукатурки (стены)</t>
  </si>
  <si>
    <t>Лопатка под патрон sds (Эконом)</t>
  </si>
  <si>
    <t>Демонтаж стяжек (с/у,кухня)</t>
  </si>
  <si>
    <t>Демонтаж сантех разводки</t>
  </si>
  <si>
    <t>точ</t>
  </si>
  <si>
    <t>Круг отрезной 125 (метал)</t>
  </si>
  <si>
    <t>Демонтаж унитаза</t>
  </si>
  <si>
    <t>Заглушка д100 (пвх)</t>
  </si>
  <si>
    <t>Демонтаж штукатурки по откосам</t>
  </si>
  <si>
    <t>Демонтаж</t>
  </si>
  <si>
    <t>Кран шаровый  1/2 нн</t>
  </si>
  <si>
    <t>Рразгрузо-погрузочные</t>
  </si>
  <si>
    <t>т</t>
  </si>
  <si>
    <t>Клей кладочный</t>
  </si>
  <si>
    <t>Демонтаж потолка(побелка,штукатурка,дранка)</t>
  </si>
  <si>
    <t>Демонтаж перегородок,вынос в внутренний двор.(5,5м3) упаковка в мешки</t>
  </si>
  <si>
    <t>Клей для панелей МДФ 330/375мл</t>
  </si>
  <si>
    <t>Акриловый герметик 330мл</t>
  </si>
  <si>
    <t>Проф юв-100 4000мм</t>
  </si>
  <si>
    <t>Проф св-100 4000мм</t>
  </si>
  <si>
    <t xml:space="preserve">Укладка утеплителя (3 слоя по 50мм) </t>
  </si>
  <si>
    <t>Обработка деревянных изделий средствами огнебиозащиты (доска,брус)</t>
  </si>
  <si>
    <t>ведро</t>
  </si>
  <si>
    <t>Тамак 3н (сухой концентрат)</t>
  </si>
  <si>
    <t>Макловица 140 *40</t>
  </si>
  <si>
    <t xml:space="preserve">Укладка толи под дер.лаги </t>
  </si>
  <si>
    <t>Толь тг 350 рул 10 м2</t>
  </si>
  <si>
    <t>Укладка гидробарьера</t>
  </si>
  <si>
    <t>Скобы 16мм (1000шт)</t>
  </si>
  <si>
    <t>Круг 125 по плитке (дистар турбо )</t>
  </si>
  <si>
    <t>Монтаж гкл перегородок(12,5/00/12,5)</t>
  </si>
  <si>
    <t>Кладка+ монтаж перемычки</t>
  </si>
  <si>
    <t>Закладка дверного проема</t>
  </si>
  <si>
    <t xml:space="preserve">Смета №1 (г.Чернигов) </t>
  </si>
  <si>
    <t>Для Дмитрия</t>
  </si>
  <si>
    <t>Обработка основания перекрытия гидроизоляцией</t>
  </si>
  <si>
    <t>артисан 10л (безцветная)</t>
  </si>
  <si>
    <t>Артисан 10л</t>
  </si>
  <si>
    <t>Кирпич м-100</t>
  </si>
  <si>
    <t>Сд-60 4000 мм</t>
  </si>
  <si>
    <t>Уд-27 4000мм</t>
  </si>
  <si>
    <t>Саморез дер 4,2*75 250шт</t>
  </si>
  <si>
    <t>Момент</t>
  </si>
  <si>
    <t>Гидробарьер 80 (75м2)</t>
  </si>
  <si>
    <t>Вата теплорол 5 (50)</t>
  </si>
  <si>
    <t>Праймер битумно-каучуковый BauGut 16 кг</t>
  </si>
  <si>
    <t>макловица 140 *40</t>
  </si>
  <si>
    <t>Стяжка сух 25кг</t>
  </si>
  <si>
    <t>Клей для кладки кирпича м-100</t>
  </si>
  <si>
    <t>Трап комплект 100*100</t>
  </si>
  <si>
    <t xml:space="preserve">Клей плиточный момент </t>
  </si>
  <si>
    <t>Краска дюфа матлатекс (прозрачная)10л</t>
  </si>
  <si>
    <t>Краска 5лматлатекс дюфа</t>
  </si>
  <si>
    <t>Краска матлатекс дюфа</t>
  </si>
  <si>
    <t>Щиток 400*500 пластик</t>
  </si>
  <si>
    <t>Гофра 20 с протяжкой</t>
  </si>
  <si>
    <t>Коробка уст. 100мм</t>
  </si>
  <si>
    <t>Коробка уст.60мм</t>
  </si>
  <si>
    <t>(тройник) 110/110/50 косой</t>
  </si>
  <si>
    <t xml:space="preserve">Труба пп 25 </t>
  </si>
  <si>
    <t>Соеденитель ппр прямой 1/2 нар 25</t>
  </si>
  <si>
    <t>Угол 45* ппр 25</t>
  </si>
  <si>
    <t>Угол 90* ппр 25</t>
  </si>
  <si>
    <t>Муфта пп р 25</t>
  </si>
  <si>
    <t>Уст водорозетка ппр 25 внутр/1/2</t>
  </si>
  <si>
    <t>Перф уголок 3000мм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</si>
</sst>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indexed="63"/>
      <name val="Times New Roman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4"/>
      <color indexed="59"/>
      <name val="Times New Roman"/>
      <family val="1"/>
    </font>
    <font>
      <b/>
      <sz val="16"/>
      <color indexed="59"/>
      <name val="Times New Roman"/>
      <family val="1"/>
    </font>
    <font>
      <sz val="11"/>
      <color indexed="59"/>
      <name val="Times New Roman"/>
      <family val="1"/>
    </font>
    <font>
      <sz val="11"/>
      <name val="Times New Roman"/>
      <family val="1"/>
    </font>
    <font>
      <b/>
      <sz val="11"/>
      <color indexed="59"/>
      <name val="Times New Roman"/>
      <family val="1"/>
    </font>
    <font>
      <b/>
      <i/>
      <sz val="11"/>
      <color indexed="59"/>
      <name val="Times New Roman"/>
      <family val="1"/>
    </font>
    <font>
      <sz val="8"/>
      <name val="Times New Roman"/>
      <family val="2"/>
    </font>
    <font>
      <sz val="16"/>
      <color indexed="55"/>
      <name val="Times New Roman"/>
      <family val="1"/>
    </font>
    <font>
      <i/>
      <sz val="11"/>
      <color indexed="5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B1B1B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 vertical="center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left" vertical="center" wrapText="1"/>
    </xf>
    <xf numFmtId="2" fontId="8" fillId="36" borderId="10" xfId="0" applyNumberFormat="1" applyFont="1" applyFill="1" applyBorder="1" applyAlignment="1">
      <alignment horizontal="center" vertical="center"/>
    </xf>
    <xf numFmtId="164" fontId="5" fillId="36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left" vertical="center" wrapText="1"/>
    </xf>
    <xf numFmtId="2" fontId="11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left" vertical="center" wrapText="1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right" vertical="center"/>
    </xf>
    <xf numFmtId="0" fontId="15" fillId="36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 horizontal="right" vertical="center"/>
    </xf>
    <xf numFmtId="0" fontId="16" fillId="36" borderId="10" xfId="0" applyFont="1" applyFill="1" applyBorder="1" applyAlignment="1">
      <alignment/>
    </xf>
    <xf numFmtId="0" fontId="52" fillId="36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/>
    </xf>
    <xf numFmtId="0" fontId="10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vertical="center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4" fontId="8" fillId="34" borderId="17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zoomScalePageLayoutView="0" workbookViewId="0" topLeftCell="A112">
      <selection activeCell="L7" sqref="L7"/>
    </sheetView>
  </sheetViews>
  <sheetFormatPr defaultColWidth="8.7109375" defaultRowHeight="15"/>
  <cols>
    <col min="1" max="1" width="3.7109375" style="1" customWidth="1"/>
    <col min="2" max="2" width="50.28125" style="2" customWidth="1"/>
    <col min="3" max="4" width="6.140625" style="3" customWidth="1"/>
    <col min="5" max="5" width="7.421875" style="3" customWidth="1"/>
    <col min="6" max="6" width="11.8515625" style="3" customWidth="1"/>
    <col min="7" max="7" width="33.140625" style="3" customWidth="1"/>
    <col min="8" max="8" width="6.421875" style="3" customWidth="1"/>
    <col min="9" max="9" width="6.28125" style="3" customWidth="1"/>
    <col min="10" max="10" width="8.8515625" style="3" customWidth="1"/>
    <col min="11" max="11" width="11.421875" style="3" customWidth="1"/>
  </cols>
  <sheetData>
    <row r="1" spans="1:11" ht="18.75">
      <c r="A1" s="80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9.5" thickBot="1">
      <c r="A3" s="82" t="s">
        <v>92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12.5" customHeight="1" thickBot="1">
      <c r="A4" s="6" t="s">
        <v>0</v>
      </c>
      <c r="B4" s="7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3</v>
      </c>
      <c r="J4" s="6" t="s">
        <v>7</v>
      </c>
      <c r="K4" s="6" t="s">
        <v>5</v>
      </c>
    </row>
    <row r="5" spans="1:11" ht="18.75" customHeight="1">
      <c r="A5" s="9"/>
      <c r="B5" s="67" t="s">
        <v>120</v>
      </c>
      <c r="C5" s="78"/>
      <c r="D5" s="78"/>
      <c r="E5" s="79"/>
      <c r="F5" s="33"/>
      <c r="G5" s="64"/>
      <c r="H5" s="74"/>
      <c r="I5" s="74"/>
      <c r="J5" s="75"/>
      <c r="K5" s="33"/>
    </row>
    <row r="6" spans="1:11" ht="18.75" customHeight="1">
      <c r="A6" s="4">
        <v>1</v>
      </c>
      <c r="B6" s="22" t="s">
        <v>126</v>
      </c>
      <c r="C6" s="4" t="s">
        <v>12</v>
      </c>
      <c r="D6" s="24">
        <v>40</v>
      </c>
      <c r="E6" s="25">
        <v>0</v>
      </c>
      <c r="F6" s="28">
        <f aca="true" t="shared" si="0" ref="F6:F11">D6*E6</f>
        <v>0</v>
      </c>
      <c r="G6" s="41" t="s">
        <v>105</v>
      </c>
      <c r="H6" s="37" t="s">
        <v>9</v>
      </c>
      <c r="I6" s="43">
        <v>30</v>
      </c>
      <c r="J6" s="39">
        <v>0</v>
      </c>
      <c r="K6" s="40">
        <f>I6*J6</f>
        <v>0</v>
      </c>
    </row>
    <row r="7" spans="1:11" ht="35.25" customHeight="1">
      <c r="A7" s="4">
        <v>2</v>
      </c>
      <c r="B7" s="22" t="s">
        <v>125</v>
      </c>
      <c r="C7" s="4" t="s">
        <v>12</v>
      </c>
      <c r="D7" s="24">
        <v>43</v>
      </c>
      <c r="E7" s="25">
        <v>0</v>
      </c>
      <c r="F7" s="28">
        <f t="shared" si="0"/>
        <v>0</v>
      </c>
      <c r="G7" s="41" t="s">
        <v>105</v>
      </c>
      <c r="H7" s="37" t="s">
        <v>9</v>
      </c>
      <c r="I7" s="43">
        <v>30</v>
      </c>
      <c r="J7" s="39">
        <v>0</v>
      </c>
      <c r="K7" s="40">
        <f>I7*J7</f>
        <v>0</v>
      </c>
    </row>
    <row r="8" spans="1:11" ht="39" customHeight="1">
      <c r="A8" s="4">
        <v>6</v>
      </c>
      <c r="B8" s="12" t="s">
        <v>106</v>
      </c>
      <c r="C8" s="13" t="s">
        <v>107</v>
      </c>
      <c r="D8" s="14">
        <v>7.2</v>
      </c>
      <c r="E8" s="15">
        <v>0</v>
      </c>
      <c r="F8" s="16">
        <f t="shared" si="0"/>
        <v>0</v>
      </c>
      <c r="G8" s="41" t="s">
        <v>105</v>
      </c>
      <c r="H8" s="37" t="s">
        <v>9</v>
      </c>
      <c r="I8" s="43">
        <v>30</v>
      </c>
      <c r="J8" s="39">
        <v>0</v>
      </c>
      <c r="K8" s="40">
        <f aca="true" t="shared" si="1" ref="K8:K16">I8*J8</f>
        <v>0</v>
      </c>
    </row>
    <row r="9" spans="1:11" ht="18.75" customHeight="1">
      <c r="A9" s="4">
        <v>7</v>
      </c>
      <c r="B9" s="12" t="s">
        <v>108</v>
      </c>
      <c r="C9" s="13" t="s">
        <v>8</v>
      </c>
      <c r="D9" s="14">
        <v>85</v>
      </c>
      <c r="E9" s="15">
        <v>0</v>
      </c>
      <c r="F9" s="16">
        <f t="shared" si="0"/>
        <v>0</v>
      </c>
      <c r="G9" s="41" t="s">
        <v>109</v>
      </c>
      <c r="H9" s="37" t="s">
        <v>13</v>
      </c>
      <c r="I9" s="43">
        <v>1</v>
      </c>
      <c r="J9" s="39">
        <v>0</v>
      </c>
      <c r="K9" s="40">
        <f t="shared" si="1"/>
        <v>0</v>
      </c>
    </row>
    <row r="10" spans="1:11" ht="18.75" customHeight="1">
      <c r="A10" s="4">
        <v>8</v>
      </c>
      <c r="B10" s="12" t="s">
        <v>110</v>
      </c>
      <c r="C10" s="17" t="s">
        <v>12</v>
      </c>
      <c r="D10" s="18">
        <v>20</v>
      </c>
      <c r="E10" s="19">
        <v>0</v>
      </c>
      <c r="F10" s="16">
        <f t="shared" si="0"/>
        <v>0</v>
      </c>
      <c r="G10" s="41" t="s">
        <v>105</v>
      </c>
      <c r="H10" s="37" t="s">
        <v>9</v>
      </c>
      <c r="I10" s="43">
        <v>10</v>
      </c>
      <c r="J10" s="39">
        <v>0</v>
      </c>
      <c r="K10" s="40">
        <f t="shared" si="1"/>
        <v>0</v>
      </c>
    </row>
    <row r="11" spans="1:11" ht="18.75" customHeight="1">
      <c r="A11" s="55">
        <v>10</v>
      </c>
      <c r="B11" s="56" t="s">
        <v>111</v>
      </c>
      <c r="C11" s="55" t="s">
        <v>12</v>
      </c>
      <c r="D11" s="57">
        <v>106</v>
      </c>
      <c r="E11" s="53">
        <v>0</v>
      </c>
      <c r="F11" s="58">
        <f t="shared" si="0"/>
        <v>0</v>
      </c>
      <c r="G11" s="41" t="s">
        <v>105</v>
      </c>
      <c r="H11" s="37" t="s">
        <v>9</v>
      </c>
      <c r="I11" s="43">
        <v>40</v>
      </c>
      <c r="J11" s="39">
        <v>0</v>
      </c>
      <c r="K11" s="40">
        <f t="shared" si="1"/>
        <v>0</v>
      </c>
    </row>
    <row r="12" spans="1:11" ht="18.75" customHeight="1">
      <c r="A12" s="55"/>
      <c r="B12" s="56"/>
      <c r="C12" s="55"/>
      <c r="D12" s="57"/>
      <c r="E12" s="53"/>
      <c r="F12" s="58"/>
      <c r="G12" s="44" t="s">
        <v>112</v>
      </c>
      <c r="H12" s="37" t="s">
        <v>9</v>
      </c>
      <c r="I12" s="43">
        <v>2</v>
      </c>
      <c r="J12" s="39">
        <v>0</v>
      </c>
      <c r="K12" s="40">
        <f t="shared" si="1"/>
        <v>0</v>
      </c>
    </row>
    <row r="13" spans="1:11" ht="18.75" customHeight="1">
      <c r="A13" s="4">
        <v>11</v>
      </c>
      <c r="B13" s="22" t="s">
        <v>113</v>
      </c>
      <c r="C13" s="4" t="s">
        <v>12</v>
      </c>
      <c r="D13" s="27">
        <v>5.39</v>
      </c>
      <c r="E13" s="25">
        <v>0</v>
      </c>
      <c r="F13" s="28">
        <f>D13*E13</f>
        <v>0</v>
      </c>
      <c r="G13" s="41" t="s">
        <v>105</v>
      </c>
      <c r="H13" s="37" t="s">
        <v>9</v>
      </c>
      <c r="I13" s="43">
        <v>10</v>
      </c>
      <c r="J13" s="39">
        <v>0</v>
      </c>
      <c r="K13" s="40">
        <f t="shared" si="1"/>
        <v>0</v>
      </c>
    </row>
    <row r="14" spans="1:11" ht="18.75" customHeight="1">
      <c r="A14" s="4">
        <v>13</v>
      </c>
      <c r="B14" s="22" t="s">
        <v>114</v>
      </c>
      <c r="C14" s="4" t="s">
        <v>115</v>
      </c>
      <c r="D14" s="27">
        <v>4</v>
      </c>
      <c r="E14" s="25">
        <v>0</v>
      </c>
      <c r="F14" s="28">
        <f>D14*E14</f>
        <v>0</v>
      </c>
      <c r="G14" s="41" t="s">
        <v>116</v>
      </c>
      <c r="H14" s="37" t="s">
        <v>9</v>
      </c>
      <c r="I14" s="43">
        <v>5</v>
      </c>
      <c r="J14" s="39">
        <v>0</v>
      </c>
      <c r="K14" s="40">
        <f t="shared" si="1"/>
        <v>0</v>
      </c>
    </row>
    <row r="15" spans="1:11" ht="18.75" customHeight="1">
      <c r="A15" s="4">
        <v>14</v>
      </c>
      <c r="B15" s="22" t="s">
        <v>117</v>
      </c>
      <c r="C15" s="4" t="s">
        <v>9</v>
      </c>
      <c r="D15" s="27">
        <v>1</v>
      </c>
      <c r="E15" s="25">
        <v>0</v>
      </c>
      <c r="F15" s="28">
        <f>D15*E15</f>
        <v>0</v>
      </c>
      <c r="G15" s="41" t="s">
        <v>118</v>
      </c>
      <c r="H15" s="37" t="s">
        <v>9</v>
      </c>
      <c r="I15" s="43">
        <v>1</v>
      </c>
      <c r="J15" s="39">
        <v>0</v>
      </c>
      <c r="K15" s="40">
        <f t="shared" si="1"/>
        <v>0</v>
      </c>
    </row>
    <row r="16" spans="1:11" ht="18.75" customHeight="1">
      <c r="A16" s="4">
        <v>15</v>
      </c>
      <c r="B16" s="22" t="s">
        <v>119</v>
      </c>
      <c r="C16" s="4" t="s">
        <v>8</v>
      </c>
      <c r="D16" s="27">
        <v>25</v>
      </c>
      <c r="E16" s="25">
        <v>0</v>
      </c>
      <c r="F16" s="28">
        <f>D16*E16</f>
        <v>0</v>
      </c>
      <c r="G16" s="41" t="s">
        <v>105</v>
      </c>
      <c r="H16" s="37" t="s">
        <v>9</v>
      </c>
      <c r="I16" s="43">
        <v>5</v>
      </c>
      <c r="J16" s="39">
        <v>0</v>
      </c>
      <c r="K16" s="40">
        <f t="shared" si="1"/>
        <v>0</v>
      </c>
    </row>
    <row r="17" spans="1:11" ht="15">
      <c r="A17" s="76">
        <v>18</v>
      </c>
      <c r="B17" s="56" t="s">
        <v>132</v>
      </c>
      <c r="C17" s="55" t="s">
        <v>12</v>
      </c>
      <c r="D17" s="59">
        <f>44.31+44.31+10+50</f>
        <v>148.62</v>
      </c>
      <c r="E17" s="53">
        <v>0</v>
      </c>
      <c r="F17" s="63">
        <f>D17*E17</f>
        <v>0</v>
      </c>
      <c r="G17" s="36" t="s">
        <v>134</v>
      </c>
      <c r="H17" s="37" t="s">
        <v>11</v>
      </c>
      <c r="I17" s="38">
        <v>4</v>
      </c>
      <c r="J17" s="39">
        <v>0</v>
      </c>
      <c r="K17" s="40">
        <f>I17*J17</f>
        <v>0</v>
      </c>
    </row>
    <row r="18" spans="1:11" ht="15">
      <c r="A18" s="77"/>
      <c r="B18" s="61"/>
      <c r="C18" s="60"/>
      <c r="D18" s="62"/>
      <c r="E18" s="54"/>
      <c r="F18" s="73"/>
      <c r="G18" s="41" t="s">
        <v>135</v>
      </c>
      <c r="H18" s="37" t="s">
        <v>9</v>
      </c>
      <c r="I18" s="38">
        <v>2</v>
      </c>
      <c r="J18" s="39">
        <v>0</v>
      </c>
      <c r="K18" s="40">
        <f>I18*J18</f>
        <v>0</v>
      </c>
    </row>
    <row r="19" spans="1:11" ht="26.25">
      <c r="A19" s="76">
        <v>19</v>
      </c>
      <c r="B19" s="56" t="s">
        <v>146</v>
      </c>
      <c r="C19" s="55" t="s">
        <v>12</v>
      </c>
      <c r="D19" s="59">
        <v>44.31</v>
      </c>
      <c r="E19" s="53">
        <v>0</v>
      </c>
      <c r="F19" s="63">
        <f>D19*E19</f>
        <v>0</v>
      </c>
      <c r="G19" s="52" t="s">
        <v>156</v>
      </c>
      <c r="H19" s="37" t="s">
        <v>133</v>
      </c>
      <c r="I19" s="38">
        <v>3</v>
      </c>
      <c r="J19" s="39">
        <v>0</v>
      </c>
      <c r="K19" s="40">
        <f>I19*J19</f>
        <v>0</v>
      </c>
    </row>
    <row r="20" spans="1:11" ht="15">
      <c r="A20" s="77"/>
      <c r="B20" s="61"/>
      <c r="C20" s="60"/>
      <c r="D20" s="62"/>
      <c r="E20" s="54"/>
      <c r="F20" s="73"/>
      <c r="G20" s="36" t="s">
        <v>157</v>
      </c>
      <c r="H20" s="37" t="s">
        <v>9</v>
      </c>
      <c r="I20" s="38">
        <v>2</v>
      </c>
      <c r="J20" s="39">
        <v>0</v>
      </c>
      <c r="K20" s="40">
        <f>I20*J20</f>
        <v>0</v>
      </c>
    </row>
    <row r="21" spans="1:11" ht="15">
      <c r="A21" s="5">
        <v>20</v>
      </c>
      <c r="B21" s="22" t="s">
        <v>136</v>
      </c>
      <c r="C21" s="4" t="s">
        <v>8</v>
      </c>
      <c r="D21" s="24">
        <v>17.1</v>
      </c>
      <c r="E21" s="25">
        <v>0</v>
      </c>
      <c r="F21" s="23">
        <f>D21*E21</f>
        <v>0</v>
      </c>
      <c r="G21" s="36" t="s">
        <v>137</v>
      </c>
      <c r="H21" s="37" t="s">
        <v>13</v>
      </c>
      <c r="I21" s="38">
        <v>3</v>
      </c>
      <c r="J21" s="39">
        <v>0</v>
      </c>
      <c r="K21" s="40">
        <f>I21*J21</f>
        <v>0</v>
      </c>
    </row>
    <row r="22" spans="1:11" ht="15">
      <c r="A22" s="76">
        <v>21</v>
      </c>
      <c r="B22" s="56" t="s">
        <v>138</v>
      </c>
      <c r="C22" s="55" t="s">
        <v>12</v>
      </c>
      <c r="D22" s="59">
        <v>64</v>
      </c>
      <c r="E22" s="53">
        <v>0</v>
      </c>
      <c r="F22" s="63">
        <f>D22*E22</f>
        <v>0</v>
      </c>
      <c r="G22" s="36" t="s">
        <v>154</v>
      </c>
      <c r="H22" s="37" t="s">
        <v>12</v>
      </c>
      <c r="I22" s="38">
        <v>75</v>
      </c>
      <c r="J22" s="39">
        <v>0</v>
      </c>
      <c r="K22" s="40">
        <f>I22*J22</f>
        <v>0</v>
      </c>
    </row>
    <row r="23" spans="1:11" ht="15">
      <c r="A23" s="77"/>
      <c r="B23" s="61"/>
      <c r="C23" s="60"/>
      <c r="D23" s="62"/>
      <c r="E23" s="54"/>
      <c r="F23" s="73"/>
      <c r="G23" s="36" t="s">
        <v>139</v>
      </c>
      <c r="H23" s="37" t="s">
        <v>11</v>
      </c>
      <c r="I23" s="38">
        <v>1</v>
      </c>
      <c r="J23" s="39">
        <v>0</v>
      </c>
      <c r="K23" s="40">
        <f>I23*J23</f>
        <v>0</v>
      </c>
    </row>
    <row r="24" spans="1:11" ht="15">
      <c r="A24" s="5">
        <v>22</v>
      </c>
      <c r="B24" s="22" t="s">
        <v>131</v>
      </c>
      <c r="C24" s="4" t="s">
        <v>12</v>
      </c>
      <c r="D24" s="24">
        <v>44.31</v>
      </c>
      <c r="E24" s="25">
        <v>0</v>
      </c>
      <c r="F24" s="23">
        <f>D24*E24</f>
        <v>0</v>
      </c>
      <c r="G24" s="36" t="s">
        <v>53</v>
      </c>
      <c r="H24" s="37" t="s">
        <v>12</v>
      </c>
      <c r="I24" s="38">
        <v>17</v>
      </c>
      <c r="J24" s="39">
        <v>0</v>
      </c>
      <c r="K24" s="40">
        <f>I24*J24</f>
        <v>0</v>
      </c>
    </row>
    <row r="25" spans="1:11" ht="15">
      <c r="A25" s="8"/>
      <c r="B25" s="11"/>
      <c r="C25" s="20"/>
      <c r="D25" s="31"/>
      <c r="E25" s="32"/>
      <c r="F25" s="26"/>
      <c r="G25" s="36" t="s">
        <v>23</v>
      </c>
      <c r="H25" s="37" t="s">
        <v>11</v>
      </c>
      <c r="I25" s="38">
        <v>4</v>
      </c>
      <c r="J25" s="39">
        <v>0</v>
      </c>
      <c r="K25" s="40">
        <f>I25*J25</f>
        <v>0</v>
      </c>
    </row>
    <row r="26" spans="1:11" ht="15">
      <c r="A26" s="76">
        <v>25</v>
      </c>
      <c r="B26" s="56" t="s">
        <v>33</v>
      </c>
      <c r="C26" s="55" t="s">
        <v>12</v>
      </c>
      <c r="D26" s="59">
        <v>10.57</v>
      </c>
      <c r="E26" s="53">
        <v>0</v>
      </c>
      <c r="F26" s="63">
        <f>D26*E26</f>
        <v>0</v>
      </c>
      <c r="G26" s="36" t="s">
        <v>148</v>
      </c>
      <c r="H26" s="37" t="s">
        <v>18</v>
      </c>
      <c r="I26" s="38">
        <v>1</v>
      </c>
      <c r="J26" s="39">
        <v>0</v>
      </c>
      <c r="K26" s="40">
        <f>I26*J26</f>
        <v>0</v>
      </c>
    </row>
    <row r="27" spans="1:11" ht="15">
      <c r="A27" s="77"/>
      <c r="B27" s="61"/>
      <c r="C27" s="60"/>
      <c r="D27" s="62"/>
      <c r="E27" s="54"/>
      <c r="F27" s="73"/>
      <c r="G27" s="36" t="s">
        <v>54</v>
      </c>
      <c r="H27" s="37" t="s">
        <v>16</v>
      </c>
      <c r="I27" s="38">
        <f>D26*0.25</f>
        <v>2.6425</v>
      </c>
      <c r="J27" s="39">
        <v>0</v>
      </c>
      <c r="K27" s="40">
        <f aca="true" t="shared" si="2" ref="K27:K33">I27*J27</f>
        <v>0</v>
      </c>
    </row>
    <row r="28" spans="1:11" ht="15">
      <c r="A28" s="77"/>
      <c r="B28" s="61"/>
      <c r="C28" s="60"/>
      <c r="D28" s="62"/>
      <c r="E28" s="54"/>
      <c r="F28" s="73"/>
      <c r="G28" s="36" t="s">
        <v>161</v>
      </c>
      <c r="H28" s="37" t="s">
        <v>14</v>
      </c>
      <c r="I28" s="38">
        <v>2</v>
      </c>
      <c r="J28" s="39">
        <v>0</v>
      </c>
      <c r="K28" s="40">
        <f t="shared" si="2"/>
        <v>0</v>
      </c>
    </row>
    <row r="29" spans="1:11" ht="15">
      <c r="A29" s="77"/>
      <c r="B29" s="61"/>
      <c r="C29" s="60"/>
      <c r="D29" s="62"/>
      <c r="E29" s="54"/>
      <c r="F29" s="73"/>
      <c r="G29" s="41" t="s">
        <v>56</v>
      </c>
      <c r="H29" s="37" t="s">
        <v>16</v>
      </c>
      <c r="I29" s="38">
        <v>2</v>
      </c>
      <c r="J29" s="39">
        <v>0</v>
      </c>
      <c r="K29" s="40">
        <f t="shared" si="2"/>
        <v>0</v>
      </c>
    </row>
    <row r="30" spans="1:11" ht="15">
      <c r="A30" s="77"/>
      <c r="B30" s="61"/>
      <c r="C30" s="60"/>
      <c r="D30" s="62"/>
      <c r="E30" s="54"/>
      <c r="F30" s="73"/>
      <c r="G30" s="49" t="s">
        <v>140</v>
      </c>
      <c r="H30" s="37" t="s">
        <v>9</v>
      </c>
      <c r="I30" s="38">
        <v>1</v>
      </c>
      <c r="J30" s="39">
        <v>0</v>
      </c>
      <c r="K30" s="40">
        <f t="shared" si="2"/>
        <v>0</v>
      </c>
    </row>
    <row r="31" spans="1:11" ht="15">
      <c r="A31" s="77"/>
      <c r="B31" s="61"/>
      <c r="C31" s="60"/>
      <c r="D31" s="62"/>
      <c r="E31" s="54"/>
      <c r="F31" s="73"/>
      <c r="G31" s="36" t="s">
        <v>55</v>
      </c>
      <c r="H31" s="37" t="s">
        <v>11</v>
      </c>
      <c r="I31" s="38">
        <v>1</v>
      </c>
      <c r="J31" s="39">
        <v>0</v>
      </c>
      <c r="K31" s="40">
        <f t="shared" si="2"/>
        <v>0</v>
      </c>
    </row>
    <row r="32" spans="1:11" ht="15">
      <c r="A32" s="76"/>
      <c r="B32" s="61"/>
      <c r="C32" s="60"/>
      <c r="D32" s="62"/>
      <c r="E32" s="54"/>
      <c r="F32" s="73"/>
      <c r="G32" s="36" t="s">
        <v>128</v>
      </c>
      <c r="H32" s="37" t="s">
        <v>10</v>
      </c>
      <c r="I32" s="38">
        <v>3</v>
      </c>
      <c r="J32" s="39">
        <v>0</v>
      </c>
      <c r="K32" s="40">
        <f t="shared" si="2"/>
        <v>0</v>
      </c>
    </row>
    <row r="33" spans="1:11" ht="15">
      <c r="A33" s="76"/>
      <c r="B33" s="61"/>
      <c r="C33" s="60"/>
      <c r="D33" s="62"/>
      <c r="E33" s="54"/>
      <c r="F33" s="73"/>
      <c r="G33" s="36" t="s">
        <v>127</v>
      </c>
      <c r="H33" s="37" t="s">
        <v>10</v>
      </c>
      <c r="I33" s="38">
        <v>7</v>
      </c>
      <c r="J33" s="39">
        <v>0</v>
      </c>
      <c r="K33" s="40">
        <f t="shared" si="2"/>
        <v>0</v>
      </c>
    </row>
    <row r="34" spans="1:11" ht="18.75" customHeight="1">
      <c r="A34" s="34"/>
      <c r="B34" s="67" t="s">
        <v>24</v>
      </c>
      <c r="C34" s="78"/>
      <c r="D34" s="78"/>
      <c r="E34" s="79"/>
      <c r="F34" s="35"/>
      <c r="G34" s="64"/>
      <c r="H34" s="74"/>
      <c r="I34" s="74"/>
      <c r="J34" s="75"/>
      <c r="K34" s="33"/>
    </row>
    <row r="35" spans="1:11" ht="15">
      <c r="A35" s="76">
        <v>29</v>
      </c>
      <c r="B35" s="56" t="s">
        <v>25</v>
      </c>
      <c r="C35" s="55" t="s">
        <v>12</v>
      </c>
      <c r="D35" s="59">
        <v>44.31</v>
      </c>
      <c r="E35" s="53">
        <v>0</v>
      </c>
      <c r="F35" s="63">
        <f>D35*E35</f>
        <v>0</v>
      </c>
      <c r="G35" s="36" t="s">
        <v>26</v>
      </c>
      <c r="H35" s="37" t="s">
        <v>9</v>
      </c>
      <c r="I35" s="38">
        <f>17*3</f>
        <v>51</v>
      </c>
      <c r="J35" s="39">
        <v>0</v>
      </c>
      <c r="K35" s="40">
        <f>I35*J35</f>
        <v>0</v>
      </c>
    </row>
    <row r="36" spans="1:11" ht="15">
      <c r="A36" s="77"/>
      <c r="B36" s="61"/>
      <c r="C36" s="60"/>
      <c r="D36" s="62"/>
      <c r="E36" s="54"/>
      <c r="F36" s="73"/>
      <c r="G36" s="36" t="s">
        <v>64</v>
      </c>
      <c r="H36" s="37" t="s">
        <v>9</v>
      </c>
      <c r="I36" s="38">
        <v>38</v>
      </c>
      <c r="J36" s="39">
        <v>0</v>
      </c>
      <c r="K36" s="40">
        <f aca="true" t="shared" si="3" ref="K36:K43">I36*J36</f>
        <v>0</v>
      </c>
    </row>
    <row r="37" spans="1:11" ht="15">
      <c r="A37" s="77"/>
      <c r="B37" s="61"/>
      <c r="C37" s="60"/>
      <c r="D37" s="62"/>
      <c r="E37" s="54"/>
      <c r="F37" s="73"/>
      <c r="G37" s="36" t="s">
        <v>70</v>
      </c>
      <c r="H37" s="37" t="s">
        <v>9</v>
      </c>
      <c r="I37" s="38">
        <f>64/4</f>
        <v>16</v>
      </c>
      <c r="J37" s="39">
        <v>0</v>
      </c>
      <c r="K37" s="40">
        <f t="shared" si="3"/>
        <v>0</v>
      </c>
    </row>
    <row r="38" spans="1:11" ht="15">
      <c r="A38" s="77"/>
      <c r="B38" s="61"/>
      <c r="C38" s="60"/>
      <c r="D38" s="62"/>
      <c r="E38" s="54"/>
      <c r="F38" s="73"/>
      <c r="G38" s="36" t="s">
        <v>71</v>
      </c>
      <c r="H38" s="37" t="s">
        <v>11</v>
      </c>
      <c r="I38" s="38">
        <v>2</v>
      </c>
      <c r="J38" s="39">
        <v>0</v>
      </c>
      <c r="K38" s="40">
        <f t="shared" si="3"/>
        <v>0</v>
      </c>
    </row>
    <row r="39" spans="1:11" ht="15">
      <c r="A39" s="77"/>
      <c r="B39" s="61"/>
      <c r="C39" s="60"/>
      <c r="D39" s="62"/>
      <c r="E39" s="54"/>
      <c r="F39" s="73"/>
      <c r="G39" s="36" t="s">
        <v>57</v>
      </c>
      <c r="H39" s="37" t="s">
        <v>11</v>
      </c>
      <c r="I39" s="38">
        <v>1</v>
      </c>
      <c r="J39" s="39">
        <v>0</v>
      </c>
      <c r="K39" s="40">
        <f t="shared" si="3"/>
        <v>0</v>
      </c>
    </row>
    <row r="40" spans="1:11" ht="15">
      <c r="A40" s="77"/>
      <c r="B40" s="61"/>
      <c r="C40" s="60"/>
      <c r="D40" s="62"/>
      <c r="E40" s="54"/>
      <c r="F40" s="73"/>
      <c r="G40" s="36" t="s">
        <v>60</v>
      </c>
      <c r="H40" s="37" t="s">
        <v>9</v>
      </c>
      <c r="I40" s="38">
        <v>16</v>
      </c>
      <c r="J40" s="39">
        <v>0</v>
      </c>
      <c r="K40" s="40">
        <f t="shared" si="3"/>
        <v>0</v>
      </c>
    </row>
    <row r="41" spans="1:11" ht="15">
      <c r="A41" s="77"/>
      <c r="B41" s="61"/>
      <c r="C41" s="60"/>
      <c r="D41" s="62"/>
      <c r="E41" s="54"/>
      <c r="F41" s="73"/>
      <c r="G41" s="36" t="s">
        <v>58</v>
      </c>
      <c r="H41" s="37" t="s">
        <v>9</v>
      </c>
      <c r="I41" s="38">
        <v>60</v>
      </c>
      <c r="J41" s="39">
        <v>0</v>
      </c>
      <c r="K41" s="40">
        <f t="shared" si="3"/>
        <v>0</v>
      </c>
    </row>
    <row r="42" spans="1:11" ht="15">
      <c r="A42" s="77"/>
      <c r="B42" s="61"/>
      <c r="C42" s="60"/>
      <c r="D42" s="62"/>
      <c r="E42" s="54"/>
      <c r="F42" s="73"/>
      <c r="G42" s="36" t="s">
        <v>59</v>
      </c>
      <c r="H42" s="37" t="s">
        <v>11</v>
      </c>
      <c r="I42" s="38">
        <v>3</v>
      </c>
      <c r="J42" s="39">
        <v>0</v>
      </c>
      <c r="K42" s="40">
        <f t="shared" si="3"/>
        <v>0</v>
      </c>
    </row>
    <row r="43" spans="1:11" ht="15">
      <c r="A43" s="8">
        <v>30</v>
      </c>
      <c r="B43" s="11" t="s">
        <v>32</v>
      </c>
      <c r="C43" s="20" t="s">
        <v>12</v>
      </c>
      <c r="D43" s="31">
        <f>D35</f>
        <v>44.31</v>
      </c>
      <c r="E43" s="32">
        <v>0</v>
      </c>
      <c r="F43" s="26">
        <f>D43*E43</f>
        <v>0</v>
      </c>
      <c r="G43" s="36" t="s">
        <v>147</v>
      </c>
      <c r="H43" s="37" t="s">
        <v>18</v>
      </c>
      <c r="I43" s="38">
        <v>1</v>
      </c>
      <c r="J43" s="39">
        <v>0</v>
      </c>
      <c r="K43" s="40">
        <f t="shared" si="3"/>
        <v>0</v>
      </c>
    </row>
    <row r="44" spans="1:11" ht="15">
      <c r="A44" s="76">
        <v>31</v>
      </c>
      <c r="B44" s="56" t="s">
        <v>27</v>
      </c>
      <c r="C44" s="55" t="s">
        <v>12</v>
      </c>
      <c r="D44" s="59">
        <f>D35</f>
        <v>44.31</v>
      </c>
      <c r="E44" s="53">
        <v>0</v>
      </c>
      <c r="F44" s="63">
        <f>D44*E44</f>
        <v>0</v>
      </c>
      <c r="G44" s="36" t="s">
        <v>61</v>
      </c>
      <c r="H44" s="37" t="s">
        <v>17</v>
      </c>
      <c r="I44" s="38">
        <v>3</v>
      </c>
      <c r="J44" s="39">
        <v>0</v>
      </c>
      <c r="K44" s="40">
        <f>I44*J44</f>
        <v>0</v>
      </c>
    </row>
    <row r="45" spans="1:11" ht="15">
      <c r="A45" s="77"/>
      <c r="B45" s="61"/>
      <c r="C45" s="60"/>
      <c r="D45" s="62"/>
      <c r="E45" s="54"/>
      <c r="F45" s="73"/>
      <c r="G45" s="36" t="s">
        <v>62</v>
      </c>
      <c r="H45" s="37" t="s">
        <v>11</v>
      </c>
      <c r="I45" s="38">
        <v>1</v>
      </c>
      <c r="J45" s="39">
        <v>0</v>
      </c>
      <c r="K45" s="40">
        <f>I45*J45</f>
        <v>0</v>
      </c>
    </row>
    <row r="46" spans="1:11" ht="15">
      <c r="A46" s="77"/>
      <c r="B46" s="61"/>
      <c r="C46" s="60"/>
      <c r="D46" s="62"/>
      <c r="E46" s="54"/>
      <c r="F46" s="73"/>
      <c r="G46" s="36" t="s">
        <v>84</v>
      </c>
      <c r="H46" s="37" t="s">
        <v>11</v>
      </c>
      <c r="I46" s="38">
        <v>1</v>
      </c>
      <c r="J46" s="39">
        <v>0</v>
      </c>
      <c r="K46" s="40">
        <f>I46*J46</f>
        <v>0</v>
      </c>
    </row>
    <row r="47" spans="1:11" ht="30">
      <c r="A47" s="76">
        <v>32</v>
      </c>
      <c r="B47" s="56" t="s">
        <v>28</v>
      </c>
      <c r="C47" s="55" t="s">
        <v>12</v>
      </c>
      <c r="D47" s="59">
        <f>D35</f>
        <v>44.31</v>
      </c>
      <c r="E47" s="53">
        <v>0</v>
      </c>
      <c r="F47" s="63">
        <f>D47*E47</f>
        <v>0</v>
      </c>
      <c r="G47" s="36" t="s">
        <v>162</v>
      </c>
      <c r="H47" s="37" t="s">
        <v>133</v>
      </c>
      <c r="I47" s="38">
        <v>2</v>
      </c>
      <c r="J47" s="42">
        <v>0</v>
      </c>
      <c r="K47" s="50">
        <f>I47*J47</f>
        <v>0</v>
      </c>
    </row>
    <row r="48" spans="1:11" ht="15">
      <c r="A48" s="77"/>
      <c r="B48" s="61"/>
      <c r="C48" s="60"/>
      <c r="D48" s="62"/>
      <c r="E48" s="54"/>
      <c r="F48" s="73"/>
      <c r="G48" s="36" t="s">
        <v>78</v>
      </c>
      <c r="H48" s="37" t="s">
        <v>9</v>
      </c>
      <c r="I48" s="38">
        <v>1</v>
      </c>
      <c r="J48" s="39">
        <v>0</v>
      </c>
      <c r="K48" s="40">
        <f>I48*J48</f>
        <v>0</v>
      </c>
    </row>
    <row r="49" spans="1:11" ht="18.75" customHeight="1">
      <c r="A49" s="34"/>
      <c r="B49" s="67" t="s">
        <v>29</v>
      </c>
      <c r="C49" s="65"/>
      <c r="D49" s="65"/>
      <c r="E49" s="66"/>
      <c r="F49" s="35"/>
      <c r="G49" s="64"/>
      <c r="H49" s="65"/>
      <c r="I49" s="65"/>
      <c r="J49" s="66"/>
      <c r="K49" s="33"/>
    </row>
    <row r="50" spans="1:11" ht="15">
      <c r="A50" s="76">
        <v>36</v>
      </c>
      <c r="B50" s="56" t="s">
        <v>141</v>
      </c>
      <c r="C50" s="55" t="s">
        <v>12</v>
      </c>
      <c r="D50" s="59">
        <f>41.5-7</f>
        <v>34.5</v>
      </c>
      <c r="E50" s="53">
        <v>0</v>
      </c>
      <c r="F50" s="63">
        <f>D50*E50</f>
        <v>0</v>
      </c>
      <c r="G50" s="41" t="s">
        <v>129</v>
      </c>
      <c r="H50" s="37" t="s">
        <v>9</v>
      </c>
      <c r="I50" s="39">
        <f>D50*9/4</f>
        <v>77.625</v>
      </c>
      <c r="J50" s="39">
        <v>0</v>
      </c>
      <c r="K50" s="40">
        <f aca="true" t="shared" si="4" ref="K50:K77">I50*J50</f>
        <v>0</v>
      </c>
    </row>
    <row r="51" spans="1:11" ht="15">
      <c r="A51" s="76"/>
      <c r="B51" s="56"/>
      <c r="C51" s="55"/>
      <c r="D51" s="59"/>
      <c r="E51" s="53"/>
      <c r="F51" s="63"/>
      <c r="G51" s="41" t="s">
        <v>130</v>
      </c>
      <c r="H51" s="37" t="s">
        <v>9</v>
      </c>
      <c r="I51" s="39">
        <v>19</v>
      </c>
      <c r="J51" s="39">
        <v>0</v>
      </c>
      <c r="K51" s="40">
        <f t="shared" si="4"/>
        <v>0</v>
      </c>
    </row>
    <row r="52" spans="1:11" ht="15">
      <c r="A52" s="76"/>
      <c r="B52" s="56"/>
      <c r="C52" s="55"/>
      <c r="D52" s="59"/>
      <c r="E52" s="53"/>
      <c r="F52" s="63"/>
      <c r="G52" s="41" t="s">
        <v>152</v>
      </c>
      <c r="H52" s="37" t="s">
        <v>11</v>
      </c>
      <c r="I52" s="39">
        <v>1</v>
      </c>
      <c r="J52" s="39">
        <v>0</v>
      </c>
      <c r="K52" s="40">
        <f t="shared" si="4"/>
        <v>0</v>
      </c>
    </row>
    <row r="53" spans="1:11" ht="15">
      <c r="A53" s="76"/>
      <c r="B53" s="56"/>
      <c r="C53" s="55"/>
      <c r="D53" s="59"/>
      <c r="E53" s="53"/>
      <c r="F53" s="63"/>
      <c r="G53" s="41" t="s">
        <v>66</v>
      </c>
      <c r="H53" s="37" t="s">
        <v>9</v>
      </c>
      <c r="I53" s="39">
        <f>26*3</f>
        <v>78</v>
      </c>
      <c r="J53" s="39">
        <v>0</v>
      </c>
      <c r="K53" s="40">
        <f t="shared" si="4"/>
        <v>0</v>
      </c>
    </row>
    <row r="54" spans="1:11" ht="15">
      <c r="A54" s="76"/>
      <c r="B54" s="56"/>
      <c r="C54" s="55"/>
      <c r="D54" s="59"/>
      <c r="E54" s="53"/>
      <c r="F54" s="63"/>
      <c r="G54" s="41" t="s">
        <v>67</v>
      </c>
      <c r="H54" s="37" t="s">
        <v>11</v>
      </c>
      <c r="I54" s="39">
        <v>1</v>
      </c>
      <c r="J54" s="39">
        <v>0</v>
      </c>
      <c r="K54" s="40">
        <f t="shared" si="4"/>
        <v>0</v>
      </c>
    </row>
    <row r="55" spans="1:11" ht="15">
      <c r="A55" s="76"/>
      <c r="B55" s="56"/>
      <c r="C55" s="55"/>
      <c r="D55" s="59"/>
      <c r="E55" s="53"/>
      <c r="F55" s="63"/>
      <c r="G55" s="41" t="s">
        <v>68</v>
      </c>
      <c r="H55" s="37" t="s">
        <v>11</v>
      </c>
      <c r="I55" s="39">
        <v>1.75</v>
      </c>
      <c r="J55" s="39">
        <v>0</v>
      </c>
      <c r="K55" s="40">
        <f t="shared" si="4"/>
        <v>0</v>
      </c>
    </row>
    <row r="56" spans="1:11" ht="15">
      <c r="A56" s="76"/>
      <c r="B56" s="56"/>
      <c r="C56" s="55"/>
      <c r="D56" s="59"/>
      <c r="E56" s="53"/>
      <c r="F56" s="63"/>
      <c r="G56" s="41" t="s">
        <v>151</v>
      </c>
      <c r="H56" s="37" t="s">
        <v>9</v>
      </c>
      <c r="I56" s="39">
        <v>24</v>
      </c>
      <c r="J56" s="39">
        <v>0</v>
      </c>
      <c r="K56" s="40">
        <f t="shared" si="4"/>
        <v>0</v>
      </c>
    </row>
    <row r="57" spans="1:11" ht="15">
      <c r="A57" s="76"/>
      <c r="B57" s="56"/>
      <c r="C57" s="55"/>
      <c r="D57" s="59"/>
      <c r="E57" s="53"/>
      <c r="F57" s="63"/>
      <c r="G57" s="41" t="s">
        <v>150</v>
      </c>
      <c r="H57" s="37" t="s">
        <v>9</v>
      </c>
      <c r="I57" s="39">
        <v>14</v>
      </c>
      <c r="J57" s="39">
        <v>0</v>
      </c>
      <c r="K57" s="40">
        <f t="shared" si="4"/>
        <v>0</v>
      </c>
    </row>
    <row r="58" spans="1:11" ht="15">
      <c r="A58" s="76"/>
      <c r="B58" s="56"/>
      <c r="C58" s="55"/>
      <c r="D58" s="59"/>
      <c r="E58" s="53"/>
      <c r="F58" s="63"/>
      <c r="G58" s="41" t="s">
        <v>69</v>
      </c>
      <c r="H58" s="37" t="s">
        <v>11</v>
      </c>
      <c r="I58" s="39">
        <v>1</v>
      </c>
      <c r="J58" s="39">
        <v>0</v>
      </c>
      <c r="K58" s="40">
        <f t="shared" si="4"/>
        <v>0</v>
      </c>
    </row>
    <row r="59" spans="1:11" ht="15">
      <c r="A59" s="76"/>
      <c r="B59" s="56"/>
      <c r="C59" s="55"/>
      <c r="D59" s="59"/>
      <c r="E59" s="53"/>
      <c r="F59" s="63"/>
      <c r="G59" s="41" t="s">
        <v>65</v>
      </c>
      <c r="H59" s="37" t="s">
        <v>11</v>
      </c>
      <c r="I59" s="39">
        <v>1</v>
      </c>
      <c r="J59" s="39">
        <v>0</v>
      </c>
      <c r="K59" s="40">
        <f t="shared" si="4"/>
        <v>0</v>
      </c>
    </row>
    <row r="60" spans="1:11" ht="15">
      <c r="A60" s="5">
        <v>37</v>
      </c>
      <c r="B60" s="22" t="s">
        <v>85</v>
      </c>
      <c r="C60" s="4" t="s">
        <v>12</v>
      </c>
      <c r="D60" s="24">
        <f>D50</f>
        <v>34.5</v>
      </c>
      <c r="E60" s="25">
        <v>0</v>
      </c>
      <c r="F60" s="23">
        <f>D60*E60</f>
        <v>0</v>
      </c>
      <c r="G60" s="41" t="s">
        <v>155</v>
      </c>
      <c r="H60" s="37" t="s">
        <v>12</v>
      </c>
      <c r="I60" s="39">
        <f>D60*2/8</f>
        <v>8.625</v>
      </c>
      <c r="J60" s="39">
        <v>0</v>
      </c>
      <c r="K60" s="40">
        <f t="shared" si="4"/>
        <v>0</v>
      </c>
    </row>
    <row r="61" spans="1:11" ht="15">
      <c r="A61" s="76">
        <v>40</v>
      </c>
      <c r="B61" s="56" t="s">
        <v>31</v>
      </c>
      <c r="C61" s="55" t="s">
        <v>12</v>
      </c>
      <c r="D61" s="59">
        <v>157.4</v>
      </c>
      <c r="E61" s="53">
        <v>0</v>
      </c>
      <c r="F61" s="63">
        <f>D61*E61</f>
        <v>0</v>
      </c>
      <c r="G61" s="41" t="s">
        <v>72</v>
      </c>
      <c r="H61" s="37" t="s">
        <v>14</v>
      </c>
      <c r="I61" s="39">
        <v>5</v>
      </c>
      <c r="J61" s="39">
        <v>0</v>
      </c>
      <c r="K61" s="40">
        <f>I61*J61</f>
        <v>0</v>
      </c>
    </row>
    <row r="62" spans="1:11" ht="15">
      <c r="A62" s="77"/>
      <c r="B62" s="61"/>
      <c r="C62" s="60"/>
      <c r="D62" s="62"/>
      <c r="E62" s="54"/>
      <c r="F62" s="73"/>
      <c r="G62" s="36" t="s">
        <v>75</v>
      </c>
      <c r="H62" s="37" t="s">
        <v>8</v>
      </c>
      <c r="I62" s="38">
        <v>10</v>
      </c>
      <c r="J62" s="39">
        <v>0</v>
      </c>
      <c r="K62" s="40">
        <f>I62*J62</f>
        <v>0</v>
      </c>
    </row>
    <row r="63" spans="1:11" ht="15">
      <c r="A63" s="5">
        <v>41</v>
      </c>
      <c r="B63" s="22" t="s">
        <v>30</v>
      </c>
      <c r="C63" s="4" t="s">
        <v>8</v>
      </c>
      <c r="D63" s="24">
        <f>D61</f>
        <v>157.4</v>
      </c>
      <c r="E63" s="25">
        <v>0</v>
      </c>
      <c r="F63" s="23">
        <f aca="true" t="shared" si="5" ref="F63:F69">D63*E63</f>
        <v>0</v>
      </c>
      <c r="G63" s="36" t="s">
        <v>74</v>
      </c>
      <c r="H63" s="37" t="s">
        <v>18</v>
      </c>
      <c r="I63" s="38">
        <v>5</v>
      </c>
      <c r="J63" s="39">
        <v>0</v>
      </c>
      <c r="K63" s="40">
        <f>I63*J63</f>
        <v>0</v>
      </c>
    </row>
    <row r="64" spans="1:11" ht="15">
      <c r="A64" s="8">
        <v>42</v>
      </c>
      <c r="B64" s="11" t="s">
        <v>35</v>
      </c>
      <c r="C64" s="20" t="s">
        <v>8</v>
      </c>
      <c r="D64" s="31">
        <v>30</v>
      </c>
      <c r="E64" s="32">
        <v>0</v>
      </c>
      <c r="F64" s="26">
        <f t="shared" si="5"/>
        <v>0</v>
      </c>
      <c r="G64" s="36" t="s">
        <v>176</v>
      </c>
      <c r="H64" s="37" t="s">
        <v>9</v>
      </c>
      <c r="I64" s="38">
        <v>14</v>
      </c>
      <c r="J64" s="39">
        <v>0</v>
      </c>
      <c r="K64" s="40">
        <f t="shared" si="4"/>
        <v>0</v>
      </c>
    </row>
    <row r="65" spans="1:11" ht="15">
      <c r="A65" s="4">
        <v>43</v>
      </c>
      <c r="B65" s="22" t="s">
        <v>36</v>
      </c>
      <c r="C65" s="4" t="s">
        <v>8</v>
      </c>
      <c r="D65" s="24">
        <f>24</f>
        <v>24</v>
      </c>
      <c r="E65" s="25">
        <v>0</v>
      </c>
      <c r="F65" s="23">
        <f t="shared" si="5"/>
        <v>0</v>
      </c>
      <c r="G65" s="41" t="s">
        <v>73</v>
      </c>
      <c r="H65" s="37" t="s">
        <v>18</v>
      </c>
      <c r="I65" s="39">
        <v>0.1</v>
      </c>
      <c r="J65" s="39">
        <v>0</v>
      </c>
      <c r="K65" s="40">
        <f>I65*J65</f>
        <v>0</v>
      </c>
    </row>
    <row r="66" spans="1:11" ht="15">
      <c r="A66" s="4">
        <v>44</v>
      </c>
      <c r="B66" s="22" t="s">
        <v>34</v>
      </c>
      <c r="C66" s="4" t="s">
        <v>8</v>
      </c>
      <c r="D66" s="24">
        <v>24</v>
      </c>
      <c r="E66" s="25">
        <v>0</v>
      </c>
      <c r="F66" s="23">
        <f t="shared" si="5"/>
        <v>0</v>
      </c>
      <c r="G66" s="41"/>
      <c r="H66" s="37"/>
      <c r="I66" s="45"/>
      <c r="J66" s="39"/>
      <c r="K66" s="40">
        <f t="shared" si="4"/>
        <v>0</v>
      </c>
    </row>
    <row r="67" spans="1:11" ht="15">
      <c r="A67" s="4">
        <v>45</v>
      </c>
      <c r="B67" s="22" t="s">
        <v>38</v>
      </c>
      <c r="C67" s="4" t="s">
        <v>12</v>
      </c>
      <c r="D67" s="24">
        <v>4.5</v>
      </c>
      <c r="E67" s="25">
        <v>0</v>
      </c>
      <c r="F67" s="23">
        <f t="shared" si="5"/>
        <v>0</v>
      </c>
      <c r="G67" s="41" t="s">
        <v>77</v>
      </c>
      <c r="H67" s="37" t="s">
        <v>14</v>
      </c>
      <c r="I67" s="45">
        <v>2</v>
      </c>
      <c r="J67" s="39">
        <v>0</v>
      </c>
      <c r="K67" s="40">
        <f t="shared" si="4"/>
        <v>0</v>
      </c>
    </row>
    <row r="68" spans="1:11" ht="15">
      <c r="A68" s="4">
        <v>46</v>
      </c>
      <c r="B68" s="22" t="s">
        <v>39</v>
      </c>
      <c r="C68" s="4" t="s">
        <v>8</v>
      </c>
      <c r="D68" s="24">
        <v>4.5</v>
      </c>
      <c r="E68" s="25">
        <v>0</v>
      </c>
      <c r="F68" s="23">
        <f t="shared" si="5"/>
        <v>0</v>
      </c>
      <c r="G68" s="41" t="s">
        <v>76</v>
      </c>
      <c r="H68" s="37"/>
      <c r="I68" s="39"/>
      <c r="J68" s="39"/>
      <c r="K68" s="40">
        <f t="shared" si="4"/>
        <v>0</v>
      </c>
    </row>
    <row r="69" spans="1:11" ht="15">
      <c r="A69" s="55">
        <v>47</v>
      </c>
      <c r="B69" s="56" t="s">
        <v>40</v>
      </c>
      <c r="C69" s="55" t="s">
        <v>12</v>
      </c>
      <c r="D69" s="59">
        <f>D63</f>
        <v>157.4</v>
      </c>
      <c r="E69" s="53">
        <v>0</v>
      </c>
      <c r="F69" s="63">
        <f t="shared" si="5"/>
        <v>0</v>
      </c>
      <c r="G69" s="46" t="s">
        <v>164</v>
      </c>
      <c r="H69" s="47" t="s">
        <v>104</v>
      </c>
      <c r="I69" s="45">
        <v>30</v>
      </c>
      <c r="J69" s="39">
        <v>0</v>
      </c>
      <c r="K69" s="48">
        <f t="shared" si="4"/>
        <v>0</v>
      </c>
    </row>
    <row r="70" spans="1:11" ht="15">
      <c r="A70" s="60"/>
      <c r="B70" s="61"/>
      <c r="C70" s="60"/>
      <c r="D70" s="62"/>
      <c r="E70" s="54"/>
      <c r="F70" s="73"/>
      <c r="G70" s="36" t="s">
        <v>78</v>
      </c>
      <c r="H70" s="37" t="s">
        <v>9</v>
      </c>
      <c r="I70" s="39">
        <v>2</v>
      </c>
      <c r="J70" s="39">
        <v>0</v>
      </c>
      <c r="K70" s="40">
        <f t="shared" si="4"/>
        <v>0</v>
      </c>
    </row>
    <row r="71" spans="1:11" ht="15">
      <c r="A71" s="60"/>
      <c r="B71" s="61"/>
      <c r="C71" s="60"/>
      <c r="D71" s="62"/>
      <c r="E71" s="54"/>
      <c r="F71" s="73"/>
      <c r="G71" s="36" t="s">
        <v>32</v>
      </c>
      <c r="H71" s="37" t="s">
        <v>18</v>
      </c>
      <c r="I71" s="39">
        <v>2</v>
      </c>
      <c r="J71" s="39">
        <v>0</v>
      </c>
      <c r="K71" s="40">
        <f t="shared" si="4"/>
        <v>0</v>
      </c>
    </row>
    <row r="72" spans="1:11" ht="15">
      <c r="A72" s="60"/>
      <c r="B72" s="61"/>
      <c r="C72" s="60"/>
      <c r="D72" s="62"/>
      <c r="E72" s="54"/>
      <c r="F72" s="73"/>
      <c r="G72" s="36" t="s">
        <v>79</v>
      </c>
      <c r="H72" s="37" t="s">
        <v>9</v>
      </c>
      <c r="I72" s="39">
        <v>2</v>
      </c>
      <c r="J72" s="39">
        <v>0</v>
      </c>
      <c r="K72" s="40">
        <f t="shared" si="4"/>
        <v>0</v>
      </c>
    </row>
    <row r="73" spans="1:11" ht="15">
      <c r="A73" s="55">
        <v>48</v>
      </c>
      <c r="B73" s="56" t="s">
        <v>37</v>
      </c>
      <c r="C73" s="55" t="s">
        <v>12</v>
      </c>
      <c r="D73" s="59">
        <f>D66</f>
        <v>24</v>
      </c>
      <c r="E73" s="53">
        <v>0</v>
      </c>
      <c r="F73" s="63">
        <f>D73*E73</f>
        <v>0</v>
      </c>
      <c r="G73" s="46" t="s">
        <v>163</v>
      </c>
      <c r="H73" s="47" t="s">
        <v>15</v>
      </c>
      <c r="I73" s="45">
        <v>5</v>
      </c>
      <c r="J73" s="42">
        <v>0</v>
      </c>
      <c r="K73" s="48">
        <f t="shared" si="4"/>
        <v>0</v>
      </c>
    </row>
    <row r="74" spans="1:11" ht="15">
      <c r="A74" s="55"/>
      <c r="B74" s="56"/>
      <c r="C74" s="55"/>
      <c r="D74" s="59"/>
      <c r="E74" s="53"/>
      <c r="F74" s="63"/>
      <c r="G74" s="41" t="s">
        <v>80</v>
      </c>
      <c r="H74" s="37" t="s">
        <v>13</v>
      </c>
      <c r="I74" s="39">
        <v>3</v>
      </c>
      <c r="J74" s="39">
        <v>0</v>
      </c>
      <c r="K74" s="40">
        <f t="shared" si="4"/>
        <v>0</v>
      </c>
    </row>
    <row r="75" spans="1:11" ht="15">
      <c r="A75" s="55">
        <v>49</v>
      </c>
      <c r="B75" s="56" t="s">
        <v>41</v>
      </c>
      <c r="C75" s="55" t="s">
        <v>12</v>
      </c>
      <c r="D75" s="59">
        <v>19.4</v>
      </c>
      <c r="E75" s="53">
        <v>0</v>
      </c>
      <c r="F75" s="63">
        <f>D75*E75</f>
        <v>0</v>
      </c>
      <c r="G75" s="46"/>
      <c r="H75" s="47"/>
      <c r="I75" s="45"/>
      <c r="J75" s="42">
        <v>0</v>
      </c>
      <c r="K75" s="48">
        <f t="shared" si="4"/>
        <v>0</v>
      </c>
    </row>
    <row r="76" spans="1:11" ht="15">
      <c r="A76" s="60"/>
      <c r="B76" s="61"/>
      <c r="C76" s="60"/>
      <c r="D76" s="62"/>
      <c r="E76" s="54"/>
      <c r="F76" s="73"/>
      <c r="G76" s="36" t="s">
        <v>153</v>
      </c>
      <c r="H76" s="37" t="s">
        <v>14</v>
      </c>
      <c r="I76" s="39">
        <v>7</v>
      </c>
      <c r="J76" s="39">
        <v>0</v>
      </c>
      <c r="K76" s="40">
        <f t="shared" si="4"/>
        <v>0</v>
      </c>
    </row>
    <row r="77" spans="1:11" ht="15">
      <c r="A77" s="55">
        <v>50</v>
      </c>
      <c r="B77" s="56" t="s">
        <v>42</v>
      </c>
      <c r="C77" s="55" t="s">
        <v>8</v>
      </c>
      <c r="D77" s="59">
        <v>3.5</v>
      </c>
      <c r="E77" s="53">
        <v>0</v>
      </c>
      <c r="F77" s="63">
        <f>D77*E77</f>
        <v>0</v>
      </c>
      <c r="G77" s="41" t="s">
        <v>81</v>
      </c>
      <c r="H77" s="37" t="s">
        <v>16</v>
      </c>
      <c r="I77" s="39">
        <v>1</v>
      </c>
      <c r="J77" s="39">
        <v>0</v>
      </c>
      <c r="K77" s="40">
        <f t="shared" si="4"/>
        <v>0</v>
      </c>
    </row>
    <row r="78" spans="1:11" ht="15">
      <c r="A78" s="60"/>
      <c r="B78" s="61"/>
      <c r="C78" s="60"/>
      <c r="D78" s="62"/>
      <c r="E78" s="54"/>
      <c r="F78" s="73"/>
      <c r="G78" s="36" t="s">
        <v>19</v>
      </c>
      <c r="H78" s="37" t="s">
        <v>18</v>
      </c>
      <c r="I78" s="38">
        <v>0.1</v>
      </c>
      <c r="J78" s="39">
        <v>0</v>
      </c>
      <c r="K78" s="40">
        <f aca="true" t="shared" si="6" ref="K78:K83">I78*J78</f>
        <v>0</v>
      </c>
    </row>
    <row r="79" spans="1:11" ht="15" customHeight="1">
      <c r="A79" s="4">
        <v>51</v>
      </c>
      <c r="B79" s="11" t="s">
        <v>43</v>
      </c>
      <c r="C79" s="4" t="s">
        <v>8</v>
      </c>
      <c r="D79" s="24">
        <v>4.8</v>
      </c>
      <c r="E79" s="25">
        <v>0</v>
      </c>
      <c r="F79" s="23">
        <f>D79*E79</f>
        <v>0</v>
      </c>
      <c r="G79" s="41" t="s">
        <v>82</v>
      </c>
      <c r="H79" s="37" t="s">
        <v>10</v>
      </c>
      <c r="I79" s="39">
        <v>3</v>
      </c>
      <c r="J79" s="39">
        <v>0</v>
      </c>
      <c r="K79" s="40">
        <f t="shared" si="6"/>
        <v>0</v>
      </c>
    </row>
    <row r="80" spans="1:11" ht="15" customHeight="1">
      <c r="A80" s="55">
        <v>52</v>
      </c>
      <c r="B80" s="61" t="s">
        <v>47</v>
      </c>
      <c r="C80" s="55" t="s">
        <v>12</v>
      </c>
      <c r="D80" s="59">
        <v>69</v>
      </c>
      <c r="E80" s="53">
        <v>0</v>
      </c>
      <c r="F80" s="63">
        <f>D80*E80</f>
        <v>0</v>
      </c>
      <c r="G80" s="41" t="s">
        <v>83</v>
      </c>
      <c r="H80" s="37" t="s">
        <v>14</v>
      </c>
      <c r="I80" s="39">
        <v>30</v>
      </c>
      <c r="J80" s="39">
        <v>0</v>
      </c>
      <c r="K80" s="40">
        <f t="shared" si="6"/>
        <v>0</v>
      </c>
    </row>
    <row r="81" spans="1:11" ht="15">
      <c r="A81" s="60"/>
      <c r="B81" s="72"/>
      <c r="C81" s="60"/>
      <c r="D81" s="62"/>
      <c r="E81" s="54"/>
      <c r="F81" s="73"/>
      <c r="G81" s="36" t="s">
        <v>63</v>
      </c>
      <c r="H81" s="37" t="s">
        <v>11</v>
      </c>
      <c r="I81" s="38">
        <v>2</v>
      </c>
      <c r="J81" s="39">
        <v>0</v>
      </c>
      <c r="K81" s="40">
        <f t="shared" si="6"/>
        <v>0</v>
      </c>
    </row>
    <row r="82" spans="1:11" ht="15">
      <c r="A82" s="55">
        <v>53</v>
      </c>
      <c r="B82" s="56" t="s">
        <v>142</v>
      </c>
      <c r="C82" s="55" t="s">
        <v>9</v>
      </c>
      <c r="D82" s="59">
        <v>210</v>
      </c>
      <c r="E82" s="53">
        <v>0</v>
      </c>
      <c r="F82" s="63">
        <f>D82*E82</f>
        <v>0</v>
      </c>
      <c r="G82" s="41" t="s">
        <v>149</v>
      </c>
      <c r="H82" s="37" t="s">
        <v>9</v>
      </c>
      <c r="I82" s="39">
        <v>140</v>
      </c>
      <c r="J82" s="39">
        <v>0</v>
      </c>
      <c r="K82" s="40">
        <f t="shared" si="6"/>
        <v>0</v>
      </c>
    </row>
    <row r="83" spans="1:11" ht="15">
      <c r="A83" s="60"/>
      <c r="B83" s="61"/>
      <c r="C83" s="60"/>
      <c r="D83" s="62"/>
      <c r="E83" s="54"/>
      <c r="F83" s="73"/>
      <c r="G83" s="36" t="s">
        <v>124</v>
      </c>
      <c r="H83" s="37" t="s">
        <v>14</v>
      </c>
      <c r="I83" s="38">
        <v>3</v>
      </c>
      <c r="J83" s="39">
        <v>0</v>
      </c>
      <c r="K83" s="40">
        <f t="shared" si="6"/>
        <v>0</v>
      </c>
    </row>
    <row r="84" spans="1:11" ht="18.75" customHeight="1">
      <c r="A84" s="34"/>
      <c r="B84" s="67" t="s">
        <v>44</v>
      </c>
      <c r="C84" s="65"/>
      <c r="D84" s="65"/>
      <c r="E84" s="66"/>
      <c r="F84" s="35"/>
      <c r="G84" s="64"/>
      <c r="H84" s="65"/>
      <c r="I84" s="65"/>
      <c r="J84" s="66"/>
      <c r="K84" s="33"/>
    </row>
    <row r="85" spans="1:11" ht="16.5" customHeight="1">
      <c r="A85" s="4">
        <v>55</v>
      </c>
      <c r="B85" s="22" t="s">
        <v>90</v>
      </c>
      <c r="C85" s="4" t="s">
        <v>9</v>
      </c>
      <c r="D85" s="24">
        <v>1</v>
      </c>
      <c r="E85" s="25">
        <v>0</v>
      </c>
      <c r="F85" s="23">
        <f>D85*E85</f>
        <v>0</v>
      </c>
      <c r="G85" s="41" t="s">
        <v>165</v>
      </c>
      <c r="H85" s="37" t="s">
        <v>9</v>
      </c>
      <c r="I85" s="43">
        <v>1</v>
      </c>
      <c r="J85" s="39">
        <v>0</v>
      </c>
      <c r="K85" s="40">
        <f aca="true" t="shared" si="7" ref="K85:K104">I85*J85</f>
        <v>0</v>
      </c>
    </row>
    <row r="86" spans="1:11" ht="25.5" customHeight="1">
      <c r="A86" s="55">
        <v>56</v>
      </c>
      <c r="B86" s="56" t="s">
        <v>45</v>
      </c>
      <c r="C86" s="55" t="s">
        <v>8</v>
      </c>
      <c r="D86" s="59">
        <v>195</v>
      </c>
      <c r="E86" s="53">
        <v>0</v>
      </c>
      <c r="F86" s="63">
        <f>D86*E86</f>
        <v>0</v>
      </c>
      <c r="G86" s="41" t="s">
        <v>86</v>
      </c>
      <c r="H86" s="37" t="s">
        <v>8</v>
      </c>
      <c r="I86" s="43">
        <v>135</v>
      </c>
      <c r="J86" s="39">
        <v>0</v>
      </c>
      <c r="K86" s="40">
        <f t="shared" si="7"/>
        <v>0</v>
      </c>
    </row>
    <row r="87" spans="1:11" ht="24.75" customHeight="1">
      <c r="A87" s="55"/>
      <c r="B87" s="56"/>
      <c r="C87" s="55"/>
      <c r="D87" s="59"/>
      <c r="E87" s="53"/>
      <c r="F87" s="63"/>
      <c r="G87" s="41" t="s">
        <v>87</v>
      </c>
      <c r="H87" s="37" t="s">
        <v>8</v>
      </c>
      <c r="I87" s="43">
        <v>60</v>
      </c>
      <c r="J87" s="39">
        <v>0</v>
      </c>
      <c r="K87" s="40">
        <f t="shared" si="7"/>
        <v>0</v>
      </c>
    </row>
    <row r="88" spans="1:11" ht="23.25" customHeight="1">
      <c r="A88" s="55"/>
      <c r="B88" s="56"/>
      <c r="C88" s="55"/>
      <c r="D88" s="59"/>
      <c r="E88" s="53"/>
      <c r="F88" s="63"/>
      <c r="G88" s="41" t="s">
        <v>166</v>
      </c>
      <c r="H88" s="37" t="s">
        <v>8</v>
      </c>
      <c r="I88" s="43">
        <v>200</v>
      </c>
      <c r="J88" s="39">
        <v>0</v>
      </c>
      <c r="K88" s="40">
        <f t="shared" si="7"/>
        <v>0</v>
      </c>
    </row>
    <row r="89" spans="1:11" ht="15">
      <c r="A89" s="55">
        <v>57</v>
      </c>
      <c r="B89" s="56" t="s">
        <v>89</v>
      </c>
      <c r="C89" s="55" t="s">
        <v>9</v>
      </c>
      <c r="D89" s="59">
        <f>29+12</f>
        <v>41</v>
      </c>
      <c r="E89" s="53">
        <v>0</v>
      </c>
      <c r="F89" s="63">
        <f>E89*D89</f>
        <v>0</v>
      </c>
      <c r="G89" s="41" t="s">
        <v>167</v>
      </c>
      <c r="H89" s="37" t="s">
        <v>11</v>
      </c>
      <c r="I89" s="43">
        <v>12</v>
      </c>
      <c r="J89" s="39">
        <v>0</v>
      </c>
      <c r="K89" s="40">
        <f>I89*J89</f>
        <v>0</v>
      </c>
    </row>
    <row r="90" spans="1:11" ht="15">
      <c r="A90" s="55"/>
      <c r="B90" s="56"/>
      <c r="C90" s="55"/>
      <c r="D90" s="59"/>
      <c r="E90" s="53"/>
      <c r="F90" s="63"/>
      <c r="G90" s="41" t="s">
        <v>168</v>
      </c>
      <c r="H90" s="37" t="s">
        <v>9</v>
      </c>
      <c r="I90" s="43">
        <v>29</v>
      </c>
      <c r="J90" s="39">
        <v>0</v>
      </c>
      <c r="K90" s="40">
        <f>I90*J90</f>
        <v>0</v>
      </c>
    </row>
    <row r="91" spans="1:11" ht="15">
      <c r="A91" s="55"/>
      <c r="B91" s="56"/>
      <c r="C91" s="55"/>
      <c r="D91" s="59"/>
      <c r="E91" s="53"/>
      <c r="F91" s="63"/>
      <c r="G91" s="41" t="s">
        <v>88</v>
      </c>
      <c r="H91" s="37" t="s">
        <v>9</v>
      </c>
      <c r="I91" s="43">
        <v>6</v>
      </c>
      <c r="J91" s="39">
        <v>0</v>
      </c>
      <c r="K91" s="40">
        <f>I91*J91</f>
        <v>0</v>
      </c>
    </row>
    <row r="92" spans="1:11" ht="18.75" customHeight="1">
      <c r="A92" s="9"/>
      <c r="B92" s="68" t="s">
        <v>46</v>
      </c>
      <c r="C92" s="69"/>
      <c r="D92" s="69"/>
      <c r="E92" s="70"/>
      <c r="F92" s="10"/>
      <c r="G92" s="71"/>
      <c r="H92" s="69"/>
      <c r="I92" s="69"/>
      <c r="J92" s="70"/>
      <c r="K92" s="29"/>
    </row>
    <row r="93" spans="1:11" ht="15">
      <c r="A93" s="55">
        <v>62</v>
      </c>
      <c r="B93" s="56" t="s">
        <v>48</v>
      </c>
      <c r="C93" s="55" t="s">
        <v>8</v>
      </c>
      <c r="D93" s="59">
        <v>22</v>
      </c>
      <c r="E93" s="53">
        <v>0</v>
      </c>
      <c r="F93" s="63">
        <f>D93*E93</f>
        <v>0</v>
      </c>
      <c r="G93" s="51" t="s">
        <v>93</v>
      </c>
      <c r="H93" s="37" t="s">
        <v>9</v>
      </c>
      <c r="I93" s="39">
        <v>2</v>
      </c>
      <c r="J93" s="39">
        <v>0</v>
      </c>
      <c r="K93" s="40">
        <f t="shared" si="7"/>
        <v>0</v>
      </c>
    </row>
    <row r="94" spans="1:11" ht="15">
      <c r="A94" s="55"/>
      <c r="B94" s="56"/>
      <c r="C94" s="55"/>
      <c r="D94" s="59"/>
      <c r="E94" s="53"/>
      <c r="F94" s="63"/>
      <c r="G94" s="51" t="s">
        <v>94</v>
      </c>
      <c r="H94" s="37" t="s">
        <v>9</v>
      </c>
      <c r="I94" s="39">
        <v>3</v>
      </c>
      <c r="J94" s="39">
        <v>0</v>
      </c>
      <c r="K94" s="40">
        <f t="shared" si="7"/>
        <v>0</v>
      </c>
    </row>
    <row r="95" spans="1:11" ht="15">
      <c r="A95" s="55"/>
      <c r="B95" s="56"/>
      <c r="C95" s="55"/>
      <c r="D95" s="59"/>
      <c r="E95" s="53"/>
      <c r="F95" s="63"/>
      <c r="G95" s="51" t="s">
        <v>97</v>
      </c>
      <c r="H95" s="37" t="s">
        <v>9</v>
      </c>
      <c r="I95" s="39">
        <v>2</v>
      </c>
      <c r="J95" s="39">
        <v>0</v>
      </c>
      <c r="K95" s="40">
        <f t="shared" si="7"/>
        <v>0</v>
      </c>
    </row>
    <row r="96" spans="1:11" ht="15">
      <c r="A96" s="55"/>
      <c r="B96" s="56"/>
      <c r="C96" s="55"/>
      <c r="D96" s="59"/>
      <c r="E96" s="53"/>
      <c r="F96" s="63"/>
      <c r="G96" s="51" t="s">
        <v>98</v>
      </c>
      <c r="H96" s="37" t="s">
        <v>9</v>
      </c>
      <c r="I96" s="39">
        <v>2</v>
      </c>
      <c r="J96" s="39">
        <v>0</v>
      </c>
      <c r="K96" s="40">
        <f t="shared" si="7"/>
        <v>0</v>
      </c>
    </row>
    <row r="97" spans="1:11" ht="15">
      <c r="A97" s="55"/>
      <c r="B97" s="56"/>
      <c r="C97" s="55"/>
      <c r="D97" s="59"/>
      <c r="E97" s="53"/>
      <c r="F97" s="63"/>
      <c r="G97" s="51" t="s">
        <v>95</v>
      </c>
      <c r="H97" s="37" t="s">
        <v>9</v>
      </c>
      <c r="I97" s="39">
        <v>2</v>
      </c>
      <c r="J97" s="39">
        <v>0</v>
      </c>
      <c r="K97" s="40">
        <f t="shared" si="7"/>
        <v>0</v>
      </c>
    </row>
    <row r="98" spans="1:11" ht="15">
      <c r="A98" s="55"/>
      <c r="B98" s="56"/>
      <c r="C98" s="55"/>
      <c r="D98" s="59"/>
      <c r="E98" s="53"/>
      <c r="F98" s="63"/>
      <c r="G98" s="51" t="s">
        <v>96</v>
      </c>
      <c r="H98" s="37" t="s">
        <v>9</v>
      </c>
      <c r="I98" s="39">
        <v>1</v>
      </c>
      <c r="J98" s="39">
        <v>0</v>
      </c>
      <c r="K98" s="40">
        <f t="shared" si="7"/>
        <v>0</v>
      </c>
    </row>
    <row r="99" spans="1:11" ht="15">
      <c r="A99" s="55"/>
      <c r="B99" s="56"/>
      <c r="C99" s="55"/>
      <c r="D99" s="59"/>
      <c r="E99" s="53"/>
      <c r="F99" s="63"/>
      <c r="G99" s="51" t="s">
        <v>169</v>
      </c>
      <c r="H99" s="37" t="s">
        <v>9</v>
      </c>
      <c r="I99" s="39">
        <v>1</v>
      </c>
      <c r="J99" s="39">
        <v>0</v>
      </c>
      <c r="K99" s="40">
        <f t="shared" si="7"/>
        <v>0</v>
      </c>
    </row>
    <row r="100" spans="1:11" ht="15">
      <c r="A100" s="55"/>
      <c r="B100" s="56"/>
      <c r="C100" s="55"/>
      <c r="D100" s="59"/>
      <c r="E100" s="53"/>
      <c r="F100" s="63"/>
      <c r="G100" s="51" t="s">
        <v>99</v>
      </c>
      <c r="H100" s="37" t="s">
        <v>9</v>
      </c>
      <c r="I100" s="39">
        <v>2</v>
      </c>
      <c r="J100" s="39">
        <v>0</v>
      </c>
      <c r="K100" s="40">
        <f t="shared" si="7"/>
        <v>0</v>
      </c>
    </row>
    <row r="101" spans="1:11" ht="15">
      <c r="A101" s="55"/>
      <c r="B101" s="56"/>
      <c r="C101" s="55"/>
      <c r="D101" s="59"/>
      <c r="E101" s="53"/>
      <c r="F101" s="63"/>
      <c r="G101" s="51" t="s">
        <v>100</v>
      </c>
      <c r="H101" s="37" t="s">
        <v>9</v>
      </c>
      <c r="I101" s="39">
        <v>3</v>
      </c>
      <c r="J101" s="39">
        <v>0</v>
      </c>
      <c r="K101" s="40">
        <f t="shared" si="7"/>
        <v>0</v>
      </c>
    </row>
    <row r="102" spans="1:11" ht="15">
      <c r="A102" s="55"/>
      <c r="B102" s="56"/>
      <c r="C102" s="55"/>
      <c r="D102" s="59"/>
      <c r="E102" s="53"/>
      <c r="F102" s="63"/>
      <c r="G102" s="51" t="s">
        <v>102</v>
      </c>
      <c r="H102" s="37" t="s">
        <v>9</v>
      </c>
      <c r="I102" s="39">
        <v>8</v>
      </c>
      <c r="J102" s="39">
        <v>0</v>
      </c>
      <c r="K102" s="40">
        <f t="shared" si="7"/>
        <v>0</v>
      </c>
    </row>
    <row r="103" spans="1:11" ht="15">
      <c r="A103" s="55"/>
      <c r="B103" s="56"/>
      <c r="C103" s="55"/>
      <c r="D103" s="59"/>
      <c r="E103" s="53"/>
      <c r="F103" s="63"/>
      <c r="G103" s="51" t="s">
        <v>103</v>
      </c>
      <c r="H103" s="37" t="s">
        <v>9</v>
      </c>
      <c r="I103" s="39">
        <v>4</v>
      </c>
      <c r="J103" s="39">
        <v>0</v>
      </c>
      <c r="K103" s="40">
        <f t="shared" si="7"/>
        <v>0</v>
      </c>
    </row>
    <row r="104" spans="1:11" ht="15">
      <c r="A104" s="55"/>
      <c r="B104" s="56"/>
      <c r="C104" s="55"/>
      <c r="D104" s="59"/>
      <c r="E104" s="53"/>
      <c r="F104" s="63"/>
      <c r="G104" s="51" t="s">
        <v>101</v>
      </c>
      <c r="H104" s="37" t="s">
        <v>9</v>
      </c>
      <c r="I104" s="39">
        <v>4</v>
      </c>
      <c r="J104" s="39">
        <v>0</v>
      </c>
      <c r="K104" s="40">
        <f t="shared" si="7"/>
        <v>0</v>
      </c>
    </row>
    <row r="105" spans="1:11" ht="15">
      <c r="A105" s="4">
        <v>63</v>
      </c>
      <c r="B105" s="22" t="s">
        <v>49</v>
      </c>
      <c r="C105" s="4" t="s">
        <v>9</v>
      </c>
      <c r="D105" s="24">
        <v>1</v>
      </c>
      <c r="E105" s="25">
        <v>0</v>
      </c>
      <c r="F105" s="23">
        <f>D105*E105</f>
        <v>0</v>
      </c>
      <c r="G105" s="41"/>
      <c r="H105" s="37" t="s">
        <v>9</v>
      </c>
      <c r="I105" s="39">
        <v>0</v>
      </c>
      <c r="J105" s="39">
        <v>0</v>
      </c>
      <c r="K105" s="40">
        <f aca="true" t="shared" si="8" ref="K105:K116">I105*J105</f>
        <v>0</v>
      </c>
    </row>
    <row r="106" spans="1:11" ht="15">
      <c r="A106" s="55">
        <v>64</v>
      </c>
      <c r="B106" s="56" t="s">
        <v>50</v>
      </c>
      <c r="C106" s="55" t="s">
        <v>9</v>
      </c>
      <c r="D106" s="59">
        <v>7</v>
      </c>
      <c r="E106" s="53">
        <v>0</v>
      </c>
      <c r="F106" s="63">
        <f>D106*E106</f>
        <v>0</v>
      </c>
      <c r="G106" s="41" t="s">
        <v>170</v>
      </c>
      <c r="H106" s="37" t="s">
        <v>8</v>
      </c>
      <c r="I106" s="39">
        <v>44</v>
      </c>
      <c r="J106" s="39">
        <v>0</v>
      </c>
      <c r="K106" s="40">
        <f t="shared" si="8"/>
        <v>0</v>
      </c>
    </row>
    <row r="107" spans="1:11" ht="15">
      <c r="A107" s="55"/>
      <c r="B107" s="56"/>
      <c r="C107" s="55"/>
      <c r="D107" s="59"/>
      <c r="E107" s="53"/>
      <c r="F107" s="63"/>
      <c r="G107" s="41" t="s">
        <v>175</v>
      </c>
      <c r="H107" s="37" t="s">
        <v>9</v>
      </c>
      <c r="I107" s="39">
        <v>10</v>
      </c>
      <c r="J107" s="39">
        <v>0</v>
      </c>
      <c r="K107" s="40">
        <f t="shared" si="8"/>
        <v>0</v>
      </c>
    </row>
    <row r="108" spans="1:11" ht="15">
      <c r="A108" s="55"/>
      <c r="B108" s="56"/>
      <c r="C108" s="55"/>
      <c r="D108" s="59"/>
      <c r="E108" s="53"/>
      <c r="F108" s="63"/>
      <c r="G108" s="41" t="s">
        <v>174</v>
      </c>
      <c r="H108" s="37" t="s">
        <v>9</v>
      </c>
      <c r="I108" s="39">
        <v>22</v>
      </c>
      <c r="J108" s="39">
        <v>0</v>
      </c>
      <c r="K108" s="40">
        <f t="shared" si="8"/>
        <v>0</v>
      </c>
    </row>
    <row r="109" spans="1:11" ht="15">
      <c r="A109" s="55"/>
      <c r="B109" s="56"/>
      <c r="C109" s="55"/>
      <c r="D109" s="59"/>
      <c r="E109" s="53"/>
      <c r="F109" s="63"/>
      <c r="G109" s="41" t="s">
        <v>173</v>
      </c>
      <c r="H109" s="37" t="s">
        <v>9</v>
      </c>
      <c r="I109" s="39">
        <v>20</v>
      </c>
      <c r="J109" s="39">
        <v>0</v>
      </c>
      <c r="K109" s="40">
        <f t="shared" si="8"/>
        <v>0</v>
      </c>
    </row>
    <row r="110" spans="1:11" ht="15">
      <c r="A110" s="55"/>
      <c r="B110" s="56"/>
      <c r="C110" s="55"/>
      <c r="D110" s="59"/>
      <c r="E110" s="53"/>
      <c r="F110" s="63"/>
      <c r="G110" s="41" t="s">
        <v>172</v>
      </c>
      <c r="H110" s="37" t="s">
        <v>9</v>
      </c>
      <c r="I110" s="39">
        <v>6</v>
      </c>
      <c r="J110" s="39">
        <v>0</v>
      </c>
      <c r="K110" s="40">
        <f t="shared" si="8"/>
        <v>0</v>
      </c>
    </row>
    <row r="111" spans="1:11" ht="15">
      <c r="A111" s="55"/>
      <c r="B111" s="56"/>
      <c r="C111" s="55"/>
      <c r="D111" s="59"/>
      <c r="E111" s="53"/>
      <c r="F111" s="63"/>
      <c r="G111" s="41" t="s">
        <v>171</v>
      </c>
      <c r="H111" s="37" t="s">
        <v>9</v>
      </c>
      <c r="I111" s="39">
        <v>4</v>
      </c>
      <c r="J111" s="39">
        <v>0</v>
      </c>
      <c r="K111" s="40">
        <f t="shared" si="8"/>
        <v>0</v>
      </c>
    </row>
    <row r="112" spans="1:11" ht="15">
      <c r="A112" s="55"/>
      <c r="B112" s="56"/>
      <c r="C112" s="55"/>
      <c r="D112" s="59"/>
      <c r="E112" s="53"/>
      <c r="F112" s="63"/>
      <c r="G112" s="41" t="s">
        <v>121</v>
      </c>
      <c r="H112" s="37" t="s">
        <v>9</v>
      </c>
      <c r="I112" s="39">
        <v>18</v>
      </c>
      <c r="J112" s="39">
        <v>0</v>
      </c>
      <c r="K112" s="40">
        <f>I112*J112</f>
        <v>0</v>
      </c>
    </row>
    <row r="113" spans="1:11" ht="15">
      <c r="A113" s="4">
        <v>66</v>
      </c>
      <c r="B113" s="22" t="s">
        <v>51</v>
      </c>
      <c r="C113" s="4" t="s">
        <v>9</v>
      </c>
      <c r="D113" s="24">
        <v>1</v>
      </c>
      <c r="E113" s="25">
        <v>0</v>
      </c>
      <c r="F113" s="23">
        <f>D113*E113</f>
        <v>0</v>
      </c>
      <c r="G113" s="41" t="s">
        <v>160</v>
      </c>
      <c r="H113" s="37" t="s">
        <v>9</v>
      </c>
      <c r="I113" s="39">
        <v>1</v>
      </c>
      <c r="J113" s="39">
        <v>0</v>
      </c>
      <c r="K113" s="40">
        <f t="shared" si="8"/>
        <v>0</v>
      </c>
    </row>
    <row r="114" spans="1:11" ht="15">
      <c r="A114" s="55">
        <v>67</v>
      </c>
      <c r="B114" s="56" t="s">
        <v>52</v>
      </c>
      <c r="C114" s="55" t="s">
        <v>9</v>
      </c>
      <c r="D114" s="59">
        <v>1</v>
      </c>
      <c r="E114" s="53">
        <v>0</v>
      </c>
      <c r="F114" s="63">
        <f>D114*E114</f>
        <v>0</v>
      </c>
      <c r="G114" s="41" t="s">
        <v>149</v>
      </c>
      <c r="H114" s="37" t="s">
        <v>9</v>
      </c>
      <c r="I114" s="39">
        <v>100</v>
      </c>
      <c r="J114" s="39">
        <v>0</v>
      </c>
      <c r="K114" s="40">
        <f t="shared" si="8"/>
        <v>0</v>
      </c>
    </row>
    <row r="115" spans="1:11" ht="15">
      <c r="A115" s="55"/>
      <c r="B115" s="56"/>
      <c r="C115" s="55"/>
      <c r="D115" s="59"/>
      <c r="E115" s="53"/>
      <c r="F115" s="63"/>
      <c r="G115" s="41" t="s">
        <v>158</v>
      </c>
      <c r="H115" s="37" t="s">
        <v>14</v>
      </c>
      <c r="I115" s="39">
        <v>1</v>
      </c>
      <c r="J115" s="39">
        <v>0</v>
      </c>
      <c r="K115" s="40">
        <f t="shared" si="8"/>
        <v>0</v>
      </c>
    </row>
    <row r="116" spans="1:11" ht="14.25" customHeight="1">
      <c r="A116" s="55"/>
      <c r="B116" s="56"/>
      <c r="C116" s="55"/>
      <c r="D116" s="59"/>
      <c r="E116" s="53"/>
      <c r="F116" s="63"/>
      <c r="G116" s="41" t="s">
        <v>159</v>
      </c>
      <c r="H116" s="37" t="s">
        <v>14</v>
      </c>
      <c r="I116" s="39">
        <v>2</v>
      </c>
      <c r="J116" s="39">
        <v>0</v>
      </c>
      <c r="K116" s="40">
        <f t="shared" si="8"/>
        <v>0</v>
      </c>
    </row>
    <row r="117" spans="1:11" ht="39.75" customHeight="1">
      <c r="A117" s="4">
        <v>71</v>
      </c>
      <c r="B117" s="22" t="s">
        <v>122</v>
      </c>
      <c r="C117" s="4" t="s">
        <v>123</v>
      </c>
      <c r="D117" s="24">
        <v>6</v>
      </c>
      <c r="E117" s="25">
        <v>0</v>
      </c>
      <c r="F117" s="23">
        <f>D117*E117</f>
        <v>0</v>
      </c>
      <c r="G117" s="41" t="s">
        <v>91</v>
      </c>
      <c r="H117" s="37" t="s">
        <v>9</v>
      </c>
      <c r="I117" s="39">
        <v>1</v>
      </c>
      <c r="J117" s="39">
        <v>0</v>
      </c>
      <c r="K117" s="40">
        <f>I117*J117</f>
        <v>0</v>
      </c>
    </row>
    <row r="118" spans="1:11" ht="15">
      <c r="A118" s="55">
        <v>72</v>
      </c>
      <c r="B118" s="56" t="s">
        <v>143</v>
      </c>
      <c r="C118" s="55" t="s">
        <v>9</v>
      </c>
      <c r="D118" s="59">
        <v>1</v>
      </c>
      <c r="E118" s="53">
        <v>0</v>
      </c>
      <c r="F118" s="63">
        <f>D118*E118</f>
        <v>0</v>
      </c>
      <c r="G118" s="41" t="s">
        <v>149</v>
      </c>
      <c r="H118" s="37" t="s">
        <v>9</v>
      </c>
      <c r="I118" s="39">
        <v>85</v>
      </c>
      <c r="J118" s="39">
        <v>0</v>
      </c>
      <c r="K118" s="40">
        <f>I118*J118</f>
        <v>0</v>
      </c>
    </row>
    <row r="119" spans="1:11" ht="15">
      <c r="A119" s="55"/>
      <c r="B119" s="56"/>
      <c r="C119" s="55"/>
      <c r="D119" s="59"/>
      <c r="E119" s="53"/>
      <c r="F119" s="63"/>
      <c r="G119" s="41" t="s">
        <v>124</v>
      </c>
      <c r="H119" s="37" t="s">
        <v>14</v>
      </c>
      <c r="I119" s="39">
        <v>1</v>
      </c>
      <c r="J119" s="39">
        <v>0</v>
      </c>
      <c r="K119" s="40">
        <f>I119*J119</f>
        <v>0</v>
      </c>
    </row>
    <row r="120" spans="1:11" ht="15" customHeight="1">
      <c r="A120" s="5">
        <v>74</v>
      </c>
      <c r="B120" s="83" t="s">
        <v>20</v>
      </c>
      <c r="C120" s="83"/>
      <c r="D120" s="83"/>
      <c r="E120" s="83"/>
      <c r="F120" s="30">
        <f>SUM(F6:F119)</f>
        <v>0</v>
      </c>
      <c r="G120" s="83" t="s">
        <v>21</v>
      </c>
      <c r="H120" s="83"/>
      <c r="I120" s="83"/>
      <c r="J120" s="83"/>
      <c r="K120" s="21">
        <f>SUM(K6:K119)</f>
        <v>0</v>
      </c>
    </row>
    <row r="121" spans="1:11" ht="15.75" customHeight="1">
      <c r="A121" s="5">
        <v>75</v>
      </c>
      <c r="B121" s="84" t="s">
        <v>22</v>
      </c>
      <c r="C121" s="85"/>
      <c r="D121" s="85"/>
      <c r="E121" s="85"/>
      <c r="F121" s="85"/>
      <c r="G121" s="85"/>
      <c r="H121" s="86">
        <f>F120+K120</f>
        <v>0</v>
      </c>
      <c r="I121" s="87"/>
      <c r="J121" s="87"/>
      <c r="K121" s="88"/>
    </row>
  </sheetData>
  <sheetProtection selectLockedCells="1" selectUnlockedCells="1"/>
  <mergeCells count="155">
    <mergeCell ref="E22:E23"/>
    <mergeCell ref="F22:F23"/>
    <mergeCell ref="B89:B91"/>
    <mergeCell ref="A89:A91"/>
    <mergeCell ref="A118:A119"/>
    <mergeCell ref="B118:B119"/>
    <mergeCell ref="C118:C119"/>
    <mergeCell ref="D118:D119"/>
    <mergeCell ref="A17:A18"/>
    <mergeCell ref="B17:B18"/>
    <mergeCell ref="C17:C18"/>
    <mergeCell ref="D17:D18"/>
    <mergeCell ref="E118:E119"/>
    <mergeCell ref="F118:F119"/>
    <mergeCell ref="A22:A23"/>
    <mergeCell ref="B22:B23"/>
    <mergeCell ref="C22:C23"/>
    <mergeCell ref="D22:D23"/>
    <mergeCell ref="E17:E18"/>
    <mergeCell ref="F17:F18"/>
    <mergeCell ref="B19:B20"/>
    <mergeCell ref="C19:C20"/>
    <mergeCell ref="D19:D20"/>
    <mergeCell ref="E19:E20"/>
    <mergeCell ref="F19:F20"/>
    <mergeCell ref="B106:B112"/>
    <mergeCell ref="C106:C112"/>
    <mergeCell ref="B120:E120"/>
    <mergeCell ref="G120:J120"/>
    <mergeCell ref="B121:G121"/>
    <mergeCell ref="H121:K121"/>
    <mergeCell ref="F106:F112"/>
    <mergeCell ref="E86:E88"/>
    <mergeCell ref="F86:F88"/>
    <mergeCell ref="E93:E104"/>
    <mergeCell ref="F93:F104"/>
    <mergeCell ref="A93:A104"/>
    <mergeCell ref="B93:B104"/>
    <mergeCell ref="C93:C104"/>
    <mergeCell ref="D93:D104"/>
    <mergeCell ref="A106:A112"/>
    <mergeCell ref="F80:F81"/>
    <mergeCell ref="F89:F91"/>
    <mergeCell ref="C86:C88"/>
    <mergeCell ref="C89:C91"/>
    <mergeCell ref="D89:D91"/>
    <mergeCell ref="D80:D81"/>
    <mergeCell ref="E80:E81"/>
    <mergeCell ref="D86:D88"/>
    <mergeCell ref="F82:F83"/>
    <mergeCell ref="D82:D83"/>
    <mergeCell ref="A77:A78"/>
    <mergeCell ref="B77:B78"/>
    <mergeCell ref="E73:E74"/>
    <mergeCell ref="F73:F74"/>
    <mergeCell ref="E75:E76"/>
    <mergeCell ref="F75:F76"/>
    <mergeCell ref="A73:A74"/>
    <mergeCell ref="B73:B74"/>
    <mergeCell ref="C73:C74"/>
    <mergeCell ref="D73:D74"/>
    <mergeCell ref="A69:A72"/>
    <mergeCell ref="B69:B72"/>
    <mergeCell ref="E61:E62"/>
    <mergeCell ref="E69:E72"/>
    <mergeCell ref="C69:C72"/>
    <mergeCell ref="B75:B76"/>
    <mergeCell ref="C75:C76"/>
    <mergeCell ref="D75:D76"/>
    <mergeCell ref="A61:A62"/>
    <mergeCell ref="B61:B62"/>
    <mergeCell ref="A1:K1"/>
    <mergeCell ref="A2:K2"/>
    <mergeCell ref="A3:K3"/>
    <mergeCell ref="A26:A31"/>
    <mergeCell ref="B26:B31"/>
    <mergeCell ref="C26:C31"/>
    <mergeCell ref="D26:D31"/>
    <mergeCell ref="A19:A20"/>
    <mergeCell ref="B5:E5"/>
    <mergeCell ref="G5:J5"/>
    <mergeCell ref="B50:B59"/>
    <mergeCell ref="B34:E34"/>
    <mergeCell ref="C50:C59"/>
    <mergeCell ref="E50:E59"/>
    <mergeCell ref="F32:F33"/>
    <mergeCell ref="E77:E78"/>
    <mergeCell ref="F77:F78"/>
    <mergeCell ref="C77:C78"/>
    <mergeCell ref="D77:D78"/>
    <mergeCell ref="F50:F59"/>
    <mergeCell ref="D50:D59"/>
    <mergeCell ref="F61:F62"/>
    <mergeCell ref="F69:F72"/>
    <mergeCell ref="C61:C62"/>
    <mergeCell ref="F44:F46"/>
    <mergeCell ref="A35:A42"/>
    <mergeCell ref="B35:B42"/>
    <mergeCell ref="C35:C42"/>
    <mergeCell ref="D35:D42"/>
    <mergeCell ref="E26:E31"/>
    <mergeCell ref="F26:F31"/>
    <mergeCell ref="A32:A33"/>
    <mergeCell ref="B32:B33"/>
    <mergeCell ref="C32:C33"/>
    <mergeCell ref="G34:J34"/>
    <mergeCell ref="A47:A48"/>
    <mergeCell ref="B47:B48"/>
    <mergeCell ref="C47:C48"/>
    <mergeCell ref="D47:D48"/>
    <mergeCell ref="E35:E42"/>
    <mergeCell ref="F35:F42"/>
    <mergeCell ref="A44:A46"/>
    <mergeCell ref="B44:B46"/>
    <mergeCell ref="C44:C46"/>
    <mergeCell ref="G49:J49"/>
    <mergeCell ref="B84:E84"/>
    <mergeCell ref="G84:J84"/>
    <mergeCell ref="B92:E92"/>
    <mergeCell ref="G92:J92"/>
    <mergeCell ref="B49:E49"/>
    <mergeCell ref="B80:B81"/>
    <mergeCell ref="C80:C81"/>
    <mergeCell ref="B86:B88"/>
    <mergeCell ref="D61:D62"/>
    <mergeCell ref="B114:B116"/>
    <mergeCell ref="C114:C116"/>
    <mergeCell ref="A82:A83"/>
    <mergeCell ref="B82:B83"/>
    <mergeCell ref="C82:C83"/>
    <mergeCell ref="D69:D72"/>
    <mergeCell ref="A114:A116"/>
    <mergeCell ref="A80:A81"/>
    <mergeCell ref="A86:A88"/>
    <mergeCell ref="A75:A76"/>
    <mergeCell ref="F11:F12"/>
    <mergeCell ref="E114:E116"/>
    <mergeCell ref="D114:D116"/>
    <mergeCell ref="D106:D112"/>
    <mergeCell ref="E106:E112"/>
    <mergeCell ref="E89:E91"/>
    <mergeCell ref="F114:F116"/>
    <mergeCell ref="E47:E48"/>
    <mergeCell ref="F47:F48"/>
    <mergeCell ref="D44:D46"/>
    <mergeCell ref="E82:E83"/>
    <mergeCell ref="A11:A12"/>
    <mergeCell ref="B11:B12"/>
    <mergeCell ref="C11:C12"/>
    <mergeCell ref="D11:D12"/>
    <mergeCell ref="E11:E12"/>
    <mergeCell ref="E44:E46"/>
    <mergeCell ref="D32:D33"/>
    <mergeCell ref="E32:E33"/>
    <mergeCell ref="A50:A59"/>
  </mergeCells>
  <printOptions/>
  <pageMargins left="0.22013888888888888" right="0.1701388888888889" top="0.22013888888888888" bottom="0.3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82"/>
    </sheetView>
  </sheetViews>
  <sheetFormatPr defaultColWidth="9.140625" defaultRowHeight="15"/>
  <cols>
    <col min="17" max="17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dcterms:modified xsi:type="dcterms:W3CDTF">2015-12-27T11:59:59Z</dcterms:modified>
  <cp:category/>
  <cp:version/>
  <cp:contentType/>
  <cp:contentStatus/>
</cp:coreProperties>
</file>